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2" activeTab="0"/>
  </bookViews>
  <sheets>
    <sheet name="CE2015 arr" sheetId="1" r:id="rId1"/>
  </sheets>
  <externalReferences>
    <externalReference r:id="rId4"/>
  </externalReferences>
  <definedNames>
    <definedName name="_xlnm.Print_Titles" localSheetId="0">'CE2015 arr'!$3:$4</definedName>
  </definedNames>
  <calcPr fullCalcOnLoad="1"/>
</workbook>
</file>

<file path=xl/sharedStrings.xml><?xml version="1.0" encoding="utf-8"?>
<sst xmlns="http://schemas.openxmlformats.org/spreadsheetml/2006/main" count="82" uniqueCount="82">
  <si>
    <t>A) Valore della produzione</t>
  </si>
  <si>
    <t>1) Ricavi da attività per servizi alla persona</t>
  </si>
  <si>
    <t>a) Rette</t>
  </si>
  <si>
    <t>b) Oneri a rilievo sanitario</t>
  </si>
  <si>
    <t>c) Concorsi, rimborsi e recuperi da attività per servizi alla persona</t>
  </si>
  <si>
    <t>d) Altri ricavi</t>
  </si>
  <si>
    <t>2) Costi capitalizzati</t>
  </si>
  <si>
    <t>b) Quota annua di contributi in conto capitale</t>
  </si>
  <si>
    <t>4) Proventi e ricavi diversi</t>
  </si>
  <si>
    <t>a) Proventi e ricavi da utilizzo del patrimonio immobiliare</t>
  </si>
  <si>
    <t>b) Concorsi, rimborsi e recuperi da attività per attività diverse</t>
  </si>
  <si>
    <t>d) Sopravvenienze attive e insussistenze attive ordinarie</t>
  </si>
  <si>
    <t>5) Contributi in conto esercizio</t>
  </si>
  <si>
    <t>a) Contributi in conto esercizio da Regione</t>
  </si>
  <si>
    <t>b) Contributi in conto esercizio da Provincia</t>
  </si>
  <si>
    <t>c) Contributi dagli enti dell'ambito distrettuale</t>
  </si>
  <si>
    <t>d) Contributi da Azienda Sanitaria</t>
  </si>
  <si>
    <t>e) Contributi dallo Stato e da altri enti pubblici</t>
  </si>
  <si>
    <t>f) Altri contributi da privati</t>
  </si>
  <si>
    <t>A) Valore della produzione Totale</t>
  </si>
  <si>
    <t>B) Costi della produzione</t>
  </si>
  <si>
    <t>6) Acquisti beni</t>
  </si>
  <si>
    <t>a) Acquisto beni socio-sanitari</t>
  </si>
  <si>
    <t>b) Acquisto beni tecnico - economali</t>
  </si>
  <si>
    <t>7) Acquisti di servizi</t>
  </si>
  <si>
    <t>a) Acquisto di servizi per la gestione dell'attività socio sanitaria e socio assistenziale</t>
  </si>
  <si>
    <t>b) Servizi esternalizzati</t>
  </si>
  <si>
    <t>c) Trasporti</t>
  </si>
  <si>
    <t>d) Consulenze socio sanitarie e socio assistenziali</t>
  </si>
  <si>
    <t>e) Altre consulenze</t>
  </si>
  <si>
    <t>f) Lavoro interinale e altre forme di collaborazione</t>
  </si>
  <si>
    <t>g) Utenze</t>
  </si>
  <si>
    <t>h) Manutenzioni e riparazioni ordinarie e cicliche</t>
  </si>
  <si>
    <t>i) Costi per organi istituzionali</t>
  </si>
  <si>
    <t>j) Assicurazioni</t>
  </si>
  <si>
    <t>k) Altri servizi</t>
  </si>
  <si>
    <t>8) Godimento di beni di terzi</t>
  </si>
  <si>
    <t>a) Affitti</t>
  </si>
  <si>
    <t>c) Service e noleggi</t>
  </si>
  <si>
    <t>9) Per il personale</t>
  </si>
  <si>
    <t>a) Salari e stipendi</t>
  </si>
  <si>
    <t>b) Oneri sociali</t>
  </si>
  <si>
    <t>d) Altri costi personale dipendente</t>
  </si>
  <si>
    <t>10) Ammortamenti e svalutazioni</t>
  </si>
  <si>
    <t>a) Ammortamento delle immobilizzazioni immateriali</t>
  </si>
  <si>
    <t>b) Ammortamento delle immobilizzazioni materiali</t>
  </si>
  <si>
    <t>d) Svalutazione crediti dell'attivo circolante e delle disponibilità liquide</t>
  </si>
  <si>
    <t>11) Variazione delle rimanenze di materie prime e di beni di consumo</t>
  </si>
  <si>
    <t>b) Variazione delle rimanenze di materie prime e di beni di consumo</t>
  </si>
  <si>
    <t>12) Accantonamenti ai fondi rischi</t>
  </si>
  <si>
    <t>Accantonamenti ai fondi rischi</t>
  </si>
  <si>
    <t>13) Altri accantonamenti</t>
  </si>
  <si>
    <t>Altri accantonamenti</t>
  </si>
  <si>
    <t>14) Oneri diversi di gestione</t>
  </si>
  <si>
    <t>a) Costi amministrativi</t>
  </si>
  <si>
    <t>b) Imposte non sul reddito</t>
  </si>
  <si>
    <t>c) Tasse</t>
  </si>
  <si>
    <t>e) Minusvalenze ordinarie</t>
  </si>
  <si>
    <t>f) Sopravvenienze passive e insussistenze dell'attivo ordinarie</t>
  </si>
  <si>
    <t>B) Costi della produzione Totale</t>
  </si>
  <si>
    <t>Differenza tra valore e costi della produzione (A - B)</t>
  </si>
  <si>
    <t>C) Proventi e oneri finanziari</t>
  </si>
  <si>
    <t>16) Altri proventi finanziari</t>
  </si>
  <si>
    <t>b) Interessi attivi bancari e postali</t>
  </si>
  <si>
    <t>c) Proventi finanziari diversi</t>
  </si>
  <si>
    <t>17) Interessi passivi ed altri oneri finanziari</t>
  </si>
  <si>
    <t>a) Interessi passivi su mutui</t>
  </si>
  <si>
    <t>b) Interessi passivi bancari</t>
  </si>
  <si>
    <t>C) Proventi e oneri finanziari Totale</t>
  </si>
  <si>
    <t>E) Proventi e oneri straordinari</t>
  </si>
  <si>
    <t>20) Proventi straordinari:</t>
  </si>
  <si>
    <t>a) Donazioni, lasciti ed erogazioni liberali</t>
  </si>
  <si>
    <t>c) Sopravvenienze attive ed insussistenze del passivo straordinarie</t>
  </si>
  <si>
    <t>21) Oneri straordinari:</t>
  </si>
  <si>
    <t>a) Minusvalenze straordinarie</t>
  </si>
  <si>
    <t>b) Sopravvenienze passive ed insussistenze dell'attivo straordinarie</t>
  </si>
  <si>
    <t>E) Proventi e oneri straordinari Totale</t>
  </si>
  <si>
    <t>Risultato prima delle imposte (A + B + C + D + E)</t>
  </si>
  <si>
    <t>22) Imposte sul reddito</t>
  </si>
  <si>
    <t>a) Irap</t>
  </si>
  <si>
    <t>b) Ires</t>
  </si>
  <si>
    <t>23) Utile o (perdita) di esercizio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</si>
</sst>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* #,##0_-;\-* #,##0_-;_-* \-??_-;_-@_-"/>
    <numFmt numFmtId="166" formatCode="_-* #,##0_-;\-* #,##0_-;_-* \-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i/>
      <sz val="8"/>
      <color indexed="63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0" fontId="38" fillId="29" borderId="0" applyNumberFormat="0" applyBorder="0" applyAlignment="0" applyProtection="0"/>
    <xf numFmtId="0" fontId="30" fillId="30" borderId="4" applyNumberFormat="0" applyFont="0" applyAlignment="0" applyProtection="0"/>
    <xf numFmtId="0" fontId="39" fillId="20" borderId="5" applyNumberFormat="0" applyAlignment="0" applyProtection="0"/>
    <xf numFmtId="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65" fontId="0" fillId="0" borderId="0" xfId="46" applyNumberFormat="1" applyFont="1" applyFill="1" applyBorder="1" applyAlignment="1" applyProtection="1">
      <alignment/>
      <protection/>
    </xf>
    <xf numFmtId="166" fontId="0" fillId="0" borderId="0" xfId="46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165" fontId="2" fillId="0" borderId="14" xfId="0" applyNumberFormat="1" applyFont="1" applyFill="1" applyBorder="1" applyAlignment="1">
      <alignment horizontal="right"/>
    </xf>
    <xf numFmtId="164" fontId="0" fillId="0" borderId="0" xfId="45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5" fontId="4" fillId="0" borderId="14" xfId="0" applyNumberFormat="1" applyFont="1" applyFill="1" applyBorder="1" applyAlignment="1">
      <alignment horizontal="right"/>
    </xf>
    <xf numFmtId="164" fontId="0" fillId="0" borderId="0" xfId="45" applyFont="1" applyFill="1" applyBorder="1" applyAlignment="1" applyProtection="1">
      <alignment horizontal="center" wrapText="1"/>
      <protection/>
    </xf>
    <xf numFmtId="0" fontId="8" fillId="0" borderId="13" xfId="0" applyFont="1" applyBorder="1" applyAlignment="1">
      <alignment horizontal="left" wrapText="1"/>
    </xf>
    <xf numFmtId="165" fontId="9" fillId="0" borderId="14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0" fontId="10" fillId="0" borderId="13" xfId="0" applyFont="1" applyBorder="1" applyAlignment="1">
      <alignment horizontal="left" wrapText="1"/>
    </xf>
    <xf numFmtId="165" fontId="4" fillId="33" borderId="14" xfId="0" applyNumberFormat="1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64" fontId="0" fillId="0" borderId="0" xfId="45" applyFont="1" applyAlignment="1">
      <alignment/>
    </xf>
    <xf numFmtId="164" fontId="7" fillId="0" borderId="14" xfId="0" applyNumberFormat="1" applyFont="1" applyBorder="1" applyAlignment="1">
      <alignment/>
    </xf>
    <xf numFmtId="165" fontId="11" fillId="0" borderId="14" xfId="0" applyNumberFormat="1" applyFont="1" applyBorder="1" applyAlignment="1">
      <alignment/>
    </xf>
    <xf numFmtId="165" fontId="4" fillId="34" borderId="14" xfId="0" applyNumberFormat="1" applyFont="1" applyFill="1" applyBorder="1" applyAlignment="1">
      <alignment horizontal="right"/>
    </xf>
    <xf numFmtId="164" fontId="4" fillId="34" borderId="0" xfId="0" applyNumberFormat="1" applyFont="1" applyFill="1" applyBorder="1" applyAlignment="1">
      <alignment horizontal="right"/>
    </xf>
    <xf numFmtId="165" fontId="2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165" fontId="0" fillId="0" borderId="14" xfId="45" applyNumberFormat="1" applyFont="1" applyFill="1" applyBorder="1" applyAlignment="1" applyProtection="1">
      <alignment/>
      <protection/>
    </xf>
    <xf numFmtId="0" fontId="0" fillId="34" borderId="15" xfId="0" applyFill="1" applyBorder="1" applyAlignment="1">
      <alignment/>
    </xf>
    <xf numFmtId="165" fontId="0" fillId="34" borderId="11" xfId="45" applyNumberFormat="1" applyFont="1" applyFill="1" applyBorder="1" applyAlignment="1" applyProtection="1">
      <alignment/>
      <protection/>
    </xf>
    <xf numFmtId="164" fontId="0" fillId="34" borderId="16" xfId="45" applyFont="1" applyFill="1" applyBorder="1" applyAlignment="1" applyProtection="1">
      <alignment/>
      <protection/>
    </xf>
    <xf numFmtId="165" fontId="0" fillId="0" borderId="0" xfId="45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left"/>
    </xf>
    <xf numFmtId="0" fontId="7" fillId="34" borderId="19" xfId="0" applyFont="1" applyFill="1" applyBorder="1" applyAlignment="1">
      <alignment horizontal="left"/>
    </xf>
    <xf numFmtId="0" fontId="7" fillId="34" borderId="2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OLLO%20DI%20GESTIONE\BILANCIO\ANNO%202015\consuntivo\documenti%20chini\SPeCE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2015"/>
      <sheetName val="CE2015"/>
      <sheetName val="SP2015 arr"/>
      <sheetName val="CE2015 arr"/>
    </sheetNames>
    <sheetDataSet>
      <sheetData sheetId="1">
        <row r="3">
          <cell r="B3" t="str">
            <v>CONTO ECONOMICO 2015</v>
          </cell>
        </row>
        <row r="5">
          <cell r="E5">
            <v>2015</v>
          </cell>
          <cell r="G5">
            <v>2014</v>
          </cell>
        </row>
        <row r="9">
          <cell r="E9">
            <v>1488850.07</v>
          </cell>
          <cell r="G9">
            <v>1425353.16</v>
          </cell>
        </row>
        <row r="10">
          <cell r="E10">
            <v>1935329.51</v>
          </cell>
          <cell r="G10">
            <v>1983288.86</v>
          </cell>
        </row>
        <row r="11">
          <cell r="E11">
            <v>129005.15</v>
          </cell>
          <cell r="G11">
            <v>127879.29</v>
          </cell>
        </row>
        <row r="12">
          <cell r="E12">
            <v>0</v>
          </cell>
          <cell r="G12">
            <v>0</v>
          </cell>
        </row>
        <row r="14">
          <cell r="E14">
            <v>116915.65</v>
          </cell>
          <cell r="G14">
            <v>104778.52</v>
          </cell>
        </row>
        <row r="16">
          <cell r="E16">
            <v>50387.3</v>
          </cell>
          <cell r="G16">
            <v>50991.7</v>
          </cell>
        </row>
        <row r="17">
          <cell r="E17">
            <v>537307.08</v>
          </cell>
          <cell r="G17">
            <v>534271.98</v>
          </cell>
        </row>
        <row r="18">
          <cell r="E18">
            <v>60077.45</v>
          </cell>
          <cell r="G18">
            <v>82063.72</v>
          </cell>
        </row>
        <row r="20">
          <cell r="E20">
            <v>0</v>
          </cell>
          <cell r="G20">
            <v>0</v>
          </cell>
        </row>
        <row r="21">
          <cell r="E21">
            <v>0</v>
          </cell>
          <cell r="G21">
            <v>0</v>
          </cell>
        </row>
        <row r="22">
          <cell r="E22">
            <v>903788.83</v>
          </cell>
          <cell r="G22">
            <v>930675.31</v>
          </cell>
        </row>
        <row r="23">
          <cell r="E23">
            <v>24246.46</v>
          </cell>
          <cell r="G23">
            <v>14971.96</v>
          </cell>
        </row>
        <row r="24">
          <cell r="E24">
            <v>414232.91</v>
          </cell>
          <cell r="G24">
            <v>396603.15</v>
          </cell>
        </row>
        <row r="25">
          <cell r="E25">
            <v>0</v>
          </cell>
          <cell r="G25">
            <v>0</v>
          </cell>
        </row>
        <row r="30">
          <cell r="E30">
            <v>70360.34</v>
          </cell>
          <cell r="G30">
            <v>58169.92</v>
          </cell>
        </row>
        <row r="31">
          <cell r="E31">
            <v>152072.87</v>
          </cell>
          <cell r="G31">
            <v>149732.57</v>
          </cell>
        </row>
        <row r="33">
          <cell r="E33">
            <v>347466.87</v>
          </cell>
          <cell r="G33">
            <v>266289</v>
          </cell>
        </row>
        <row r="34">
          <cell r="E34">
            <v>305771.2</v>
          </cell>
          <cell r="G34">
            <v>307072.49</v>
          </cell>
        </row>
        <row r="35">
          <cell r="E35">
            <v>43341.51</v>
          </cell>
          <cell r="G35">
            <v>39248.28</v>
          </cell>
        </row>
        <row r="36">
          <cell r="E36">
            <v>14756.82</v>
          </cell>
          <cell r="G36">
            <v>9501.87</v>
          </cell>
        </row>
        <row r="37">
          <cell r="E37">
            <v>37884.67</v>
          </cell>
          <cell r="G37">
            <v>47744.24</v>
          </cell>
        </row>
        <row r="38">
          <cell r="E38">
            <v>1230142.99</v>
          </cell>
          <cell r="G38">
            <v>1021183.39</v>
          </cell>
        </row>
        <row r="39">
          <cell r="E39">
            <v>203616.4</v>
          </cell>
          <cell r="G39">
            <v>201357.57</v>
          </cell>
        </row>
        <row r="40">
          <cell r="E40">
            <v>112883.43</v>
          </cell>
          <cell r="G40">
            <v>104917.44</v>
          </cell>
        </row>
        <row r="41">
          <cell r="E41">
            <v>25920.7</v>
          </cell>
          <cell r="G41">
            <v>31176.8</v>
          </cell>
        </row>
        <row r="42">
          <cell r="E42">
            <v>40782.68</v>
          </cell>
          <cell r="G42">
            <v>40703.87</v>
          </cell>
        </row>
        <row r="43">
          <cell r="E43">
            <v>15976.75</v>
          </cell>
          <cell r="G43">
            <v>38056.49</v>
          </cell>
        </row>
        <row r="45">
          <cell r="E45">
            <v>64217.26</v>
          </cell>
          <cell r="G45">
            <v>64325.05</v>
          </cell>
        </row>
        <row r="46">
          <cell r="E46">
            <v>32923.8</v>
          </cell>
          <cell r="G46">
            <v>27722.87</v>
          </cell>
        </row>
        <row r="48">
          <cell r="E48">
            <v>1935777.7</v>
          </cell>
          <cell r="G48">
            <v>2151124.71</v>
          </cell>
        </row>
        <row r="49">
          <cell r="E49">
            <v>477288.99</v>
          </cell>
          <cell r="G49">
            <v>539757.33</v>
          </cell>
        </row>
        <row r="50">
          <cell r="E50">
            <v>58736.38</v>
          </cell>
          <cell r="G50">
            <v>60114.56</v>
          </cell>
        </row>
        <row r="52">
          <cell r="E52">
            <v>1850.66</v>
          </cell>
          <cell r="G52">
            <v>2731.84</v>
          </cell>
        </row>
        <row r="53">
          <cell r="E53">
            <v>195368.59</v>
          </cell>
          <cell r="G53">
            <v>164572.72</v>
          </cell>
        </row>
        <row r="54">
          <cell r="E54">
            <v>28178</v>
          </cell>
          <cell r="G54">
            <v>67599.14</v>
          </cell>
        </row>
        <row r="56">
          <cell r="E56">
            <v>-9589.880000000001</v>
          </cell>
          <cell r="G56">
            <v>-5921.049999999999</v>
          </cell>
        </row>
        <row r="58">
          <cell r="E58">
            <v>0</v>
          </cell>
          <cell r="G58">
            <v>0</v>
          </cell>
        </row>
        <row r="66">
          <cell r="E66">
            <v>0</v>
          </cell>
        </row>
        <row r="68">
          <cell r="E68">
            <v>12683.4</v>
          </cell>
          <cell r="G68">
            <v>13917.12</v>
          </cell>
        </row>
        <row r="69">
          <cell r="E69">
            <v>3437.69</v>
          </cell>
          <cell r="G69">
            <v>3636.73</v>
          </cell>
        </row>
        <row r="70">
          <cell r="E70">
            <v>9805.97</v>
          </cell>
          <cell r="G70">
            <v>9896.17</v>
          </cell>
        </row>
        <row r="71">
          <cell r="E71">
            <v>245.7</v>
          </cell>
          <cell r="G71">
            <v>0</v>
          </cell>
        </row>
        <row r="72">
          <cell r="E72">
            <v>13138.52</v>
          </cell>
          <cell r="G72">
            <v>11848.58</v>
          </cell>
        </row>
        <row r="79">
          <cell r="E79">
            <v>62.74</v>
          </cell>
          <cell r="G79">
            <v>317.99</v>
          </cell>
        </row>
        <row r="80">
          <cell r="E80">
            <v>51.87</v>
          </cell>
          <cell r="G80">
            <v>73.47</v>
          </cell>
        </row>
        <row r="82">
          <cell r="E82">
            <v>846.47</v>
          </cell>
          <cell r="G82">
            <v>2844.9</v>
          </cell>
        </row>
        <row r="83">
          <cell r="E83">
            <v>12294.99</v>
          </cell>
          <cell r="G83">
            <v>9942.14</v>
          </cell>
        </row>
        <row r="88">
          <cell r="E88">
            <v>3287.49</v>
          </cell>
          <cell r="G88">
            <v>25593.62</v>
          </cell>
        </row>
        <row r="89">
          <cell r="G89">
            <v>0</v>
          </cell>
        </row>
        <row r="91">
          <cell r="E91">
            <v>0</v>
          </cell>
          <cell r="G91">
            <v>0</v>
          </cell>
        </row>
        <row r="92">
          <cell r="G92">
            <v>0</v>
          </cell>
        </row>
        <row r="98">
          <cell r="E98">
            <v>223333.04</v>
          </cell>
          <cell r="G98">
            <v>235506.1</v>
          </cell>
        </row>
        <row r="99">
          <cell r="E99">
            <v>2028</v>
          </cell>
          <cell r="G99">
            <v>2089.89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4"/>
  <sheetViews>
    <sheetView tabSelected="1" zoomScalePageLayoutView="0" workbookViewId="0" topLeftCell="A67">
      <selection activeCell="B3" sqref="B3:G93"/>
    </sheetView>
  </sheetViews>
  <sheetFormatPr defaultColWidth="9.140625" defaultRowHeight="12.75"/>
  <cols>
    <col min="1" max="1" width="3.28125" style="0" customWidth="1"/>
    <col min="2" max="2" width="0.9921875" style="0" customWidth="1"/>
    <col min="3" max="3" width="0.85546875" style="0" customWidth="1"/>
    <col min="4" max="4" width="52.00390625" style="46" customWidth="1"/>
    <col min="5" max="5" width="9.28125" style="6" customWidth="1"/>
    <col min="6" max="6" width="8.7109375" style="7" hidden="1" customWidth="1"/>
    <col min="7" max="7" width="9.28125" style="8" customWidth="1"/>
    <col min="8" max="8" width="16.57421875" style="0" customWidth="1"/>
    <col min="9" max="9" width="12.28125" style="0" customWidth="1"/>
  </cols>
  <sheetData>
    <row r="2" spans="2:4" ht="8.25" customHeight="1">
      <c r="B2" s="4"/>
      <c r="C2" s="4"/>
      <c r="D2" s="5"/>
    </row>
    <row r="3" spans="2:7" ht="17.25">
      <c r="B3" s="60" t="str">
        <f>+'[1]CE2015'!B3:G3</f>
        <v>CONTO ECONOMICO 2015</v>
      </c>
      <c r="C3" s="61"/>
      <c r="D3" s="61"/>
      <c r="E3" s="61"/>
      <c r="F3" s="61"/>
      <c r="G3" s="62"/>
    </row>
    <row r="4" spans="2:7" ht="15">
      <c r="B4" s="9"/>
      <c r="C4" s="2"/>
      <c r="D4" s="10"/>
      <c r="E4" s="11">
        <f>+'[1]CE2015'!E5</f>
        <v>2015</v>
      </c>
      <c r="F4" s="12"/>
      <c r="G4" s="11">
        <f>+'[1]CE2015'!G5</f>
        <v>2014</v>
      </c>
    </row>
    <row r="5" spans="2:7" ht="12.75">
      <c r="B5" s="57" t="s">
        <v>0</v>
      </c>
      <c r="C5" s="58"/>
      <c r="D5" s="59"/>
      <c r="E5" s="15"/>
      <c r="F5" s="16"/>
      <c r="G5" s="15"/>
    </row>
    <row r="6" spans="2:7" s="1" customFormat="1" ht="12.75">
      <c r="B6" s="17"/>
      <c r="C6" s="47" t="s">
        <v>1</v>
      </c>
      <c r="D6" s="48"/>
      <c r="E6" s="19">
        <f>+SUM(E7:E10)</f>
        <v>3553185</v>
      </c>
      <c r="F6" s="20"/>
      <c r="G6" s="19">
        <f>+SUM(G7:G10)</f>
        <v>3536521</v>
      </c>
    </row>
    <row r="7" spans="2:7" s="1" customFormat="1" ht="12.75">
      <c r="B7" s="17"/>
      <c r="C7" s="14"/>
      <c r="D7" s="21" t="s">
        <v>2</v>
      </c>
      <c r="E7" s="22">
        <f>+ROUND('[1]CE2015'!E9,0)</f>
        <v>1488850</v>
      </c>
      <c r="F7" s="16"/>
      <c r="G7" s="22">
        <f>+ROUND('[1]CE2015'!G9,0)</f>
        <v>1425353</v>
      </c>
    </row>
    <row r="8" spans="2:7" s="1" customFormat="1" ht="12.75">
      <c r="B8" s="17"/>
      <c r="C8" s="14"/>
      <c r="D8" s="21" t="s">
        <v>3</v>
      </c>
      <c r="E8" s="22">
        <f>+ROUND('[1]CE2015'!E10,0)</f>
        <v>1935330</v>
      </c>
      <c r="F8" s="16"/>
      <c r="G8" s="22">
        <f>+ROUND('[1]CE2015'!G10,0)</f>
        <v>1983289</v>
      </c>
    </row>
    <row r="9" spans="2:7" s="1" customFormat="1" ht="12.75">
      <c r="B9" s="17"/>
      <c r="C9" s="14"/>
      <c r="D9" s="21" t="s">
        <v>4</v>
      </c>
      <c r="E9" s="22">
        <f>+ROUND('[1]CE2015'!E11,0)</f>
        <v>129005</v>
      </c>
      <c r="F9" s="16"/>
      <c r="G9" s="22">
        <f>+ROUND('[1]CE2015'!G11,0)</f>
        <v>127879</v>
      </c>
    </row>
    <row r="10" spans="2:7" s="1" customFormat="1" ht="12.75">
      <c r="B10" s="17"/>
      <c r="C10" s="14"/>
      <c r="D10" s="21" t="s">
        <v>5</v>
      </c>
      <c r="E10" s="22">
        <f>+ROUND('[1]CE2015'!E12,0)</f>
        <v>0</v>
      </c>
      <c r="F10" s="16"/>
      <c r="G10" s="22">
        <f>+ROUND('[1]CE2015'!G12,0)</f>
        <v>0</v>
      </c>
    </row>
    <row r="11" spans="2:7" s="1" customFormat="1" ht="12.75">
      <c r="B11" s="17"/>
      <c r="C11" s="47" t="s">
        <v>6</v>
      </c>
      <c r="D11" s="48"/>
      <c r="E11" s="23">
        <f>+E12</f>
        <v>116916</v>
      </c>
      <c r="F11" s="16"/>
      <c r="G11" s="23">
        <f>+G12</f>
        <v>104779</v>
      </c>
    </row>
    <row r="12" spans="2:7" s="1" customFormat="1" ht="12.75">
      <c r="B12" s="17"/>
      <c r="C12" s="14"/>
      <c r="D12" s="21" t="s">
        <v>7</v>
      </c>
      <c r="E12" s="22">
        <f>+ROUND('[1]CE2015'!E14,0)</f>
        <v>116916</v>
      </c>
      <c r="F12" s="16"/>
      <c r="G12" s="22">
        <f>+ROUND('[1]CE2015'!G14,0)</f>
        <v>104779</v>
      </c>
    </row>
    <row r="13" spans="2:7" s="1" customFormat="1" ht="12.75">
      <c r="B13" s="17"/>
      <c r="C13" s="47" t="s">
        <v>8</v>
      </c>
      <c r="D13" s="48"/>
      <c r="E13" s="23">
        <f>+SUM(E14:E16)</f>
        <v>647771</v>
      </c>
      <c r="F13" s="16"/>
      <c r="G13" s="23">
        <f>+SUM(G14:G16)</f>
        <v>667328</v>
      </c>
    </row>
    <row r="14" spans="2:7" s="1" customFormat="1" ht="12.75">
      <c r="B14" s="17"/>
      <c r="C14" s="18"/>
      <c r="D14" s="24" t="s">
        <v>9</v>
      </c>
      <c r="E14" s="22">
        <f>+ROUND('[1]CE2015'!E16,0)</f>
        <v>50387</v>
      </c>
      <c r="F14" s="16"/>
      <c r="G14" s="22">
        <f>+ROUND('[1]CE2015'!G16,0)</f>
        <v>50992</v>
      </c>
    </row>
    <row r="15" spans="2:7" s="1" customFormat="1" ht="12.75">
      <c r="B15" s="17"/>
      <c r="C15" s="14"/>
      <c r="D15" s="21" t="s">
        <v>10</v>
      </c>
      <c r="E15" s="22">
        <f>+ROUND('[1]CE2015'!E17,0)</f>
        <v>537307</v>
      </c>
      <c r="F15" s="16"/>
      <c r="G15" s="22">
        <f>+ROUND('[1]CE2015'!G17,0)</f>
        <v>534272</v>
      </c>
    </row>
    <row r="16" spans="2:7" s="1" customFormat="1" ht="12.75">
      <c r="B16" s="17"/>
      <c r="C16" s="14"/>
      <c r="D16" s="21" t="s">
        <v>11</v>
      </c>
      <c r="E16" s="22">
        <f>+ROUND('[1]CE2015'!E18,0)</f>
        <v>60077</v>
      </c>
      <c r="F16" s="16"/>
      <c r="G16" s="22">
        <f>+ROUND('[1]CE2015'!G18,0)</f>
        <v>82064</v>
      </c>
    </row>
    <row r="17" spans="2:7" s="1" customFormat="1" ht="12.75">
      <c r="B17" s="17"/>
      <c r="C17" s="47" t="s">
        <v>12</v>
      </c>
      <c r="D17" s="48"/>
      <c r="E17" s="23">
        <f>+SUM(E18:E23)</f>
        <v>1342268</v>
      </c>
      <c r="F17" s="16"/>
      <c r="G17" s="23">
        <f>+SUM(G18:G23)</f>
        <v>1342250</v>
      </c>
    </row>
    <row r="18" spans="2:7" s="1" customFormat="1" ht="12.75">
      <c r="B18" s="17"/>
      <c r="C18" s="14"/>
      <c r="D18" s="21" t="s">
        <v>13</v>
      </c>
      <c r="E18" s="22">
        <f>+ROUND('[1]CE2015'!E20,0)</f>
        <v>0</v>
      </c>
      <c r="F18" s="16"/>
      <c r="G18" s="22">
        <f>+ROUND('[1]CE2015'!G20,0)</f>
        <v>0</v>
      </c>
    </row>
    <row r="19" spans="2:7" s="1" customFormat="1" ht="12.75">
      <c r="B19" s="17"/>
      <c r="C19" s="14"/>
      <c r="D19" s="21" t="s">
        <v>14</v>
      </c>
      <c r="E19" s="22">
        <f>+ROUND('[1]CE2015'!E21,0)</f>
        <v>0</v>
      </c>
      <c r="F19" s="16"/>
      <c r="G19" s="22">
        <f>+ROUND('[1]CE2015'!G21,0)</f>
        <v>0</v>
      </c>
    </row>
    <row r="20" spans="2:7" s="1" customFormat="1" ht="12.75">
      <c r="B20" s="17"/>
      <c r="C20" s="14"/>
      <c r="D20" s="21" t="s">
        <v>15</v>
      </c>
      <c r="E20" s="22">
        <f>+ROUND('[1]CE2015'!E22,0)</f>
        <v>903789</v>
      </c>
      <c r="F20" s="16"/>
      <c r="G20" s="22">
        <f>+ROUND('[1]CE2015'!G22,0)</f>
        <v>930675</v>
      </c>
    </row>
    <row r="21" spans="2:7" s="1" customFormat="1" ht="12.75">
      <c r="B21" s="17"/>
      <c r="C21" s="14"/>
      <c r="D21" s="21" t="s">
        <v>16</v>
      </c>
      <c r="E21" s="22">
        <f>+ROUND('[1]CE2015'!E23,0)</f>
        <v>24246</v>
      </c>
      <c r="F21" s="16"/>
      <c r="G21" s="22">
        <f>+ROUND('[1]CE2015'!G23,0)</f>
        <v>14972</v>
      </c>
    </row>
    <row r="22" spans="2:7" s="1" customFormat="1" ht="12.75">
      <c r="B22" s="17"/>
      <c r="C22" s="14"/>
      <c r="D22" s="21" t="s">
        <v>17</v>
      </c>
      <c r="E22" s="22">
        <f>+ROUND('[1]CE2015'!E24,0)</f>
        <v>414233</v>
      </c>
      <c r="F22" s="16"/>
      <c r="G22" s="22">
        <f>+ROUND('[1]CE2015'!G24,0)</f>
        <v>396603</v>
      </c>
    </row>
    <row r="23" spans="2:7" s="1" customFormat="1" ht="12.75">
      <c r="B23" s="17"/>
      <c r="C23" s="14"/>
      <c r="D23" s="21" t="s">
        <v>18</v>
      </c>
      <c r="E23" s="22">
        <f>+ROUND('[1]CE2015'!E25,0)</f>
        <v>0</v>
      </c>
      <c r="F23" s="16"/>
      <c r="G23" s="22">
        <f>+ROUND('[1]CE2015'!G25,0)</f>
        <v>0</v>
      </c>
    </row>
    <row r="24" spans="2:7" s="1" customFormat="1" ht="9.75">
      <c r="B24" s="49" t="s">
        <v>19</v>
      </c>
      <c r="C24" s="50"/>
      <c r="D24" s="51"/>
      <c r="E24" s="25">
        <f>+E6+E11+E13+E17</f>
        <v>5660140</v>
      </c>
      <c r="F24" s="26"/>
      <c r="G24" s="25">
        <f>+G6+G11+G13+G17</f>
        <v>5650878</v>
      </c>
    </row>
    <row r="25" spans="2:7" s="1" customFormat="1" ht="9.75">
      <c r="B25" s="13"/>
      <c r="C25" s="27"/>
      <c r="D25" s="28"/>
      <c r="E25" s="19"/>
      <c r="F25" s="29"/>
      <c r="G25" s="19"/>
    </row>
    <row r="26" spans="2:7" s="1" customFormat="1" ht="12.75">
      <c r="B26" s="57" t="s">
        <v>20</v>
      </c>
      <c r="C26" s="58"/>
      <c r="D26" s="59"/>
      <c r="E26" s="15"/>
      <c r="F26" s="16"/>
      <c r="G26" s="15"/>
    </row>
    <row r="27" spans="2:7" s="1" customFormat="1" ht="12.75">
      <c r="B27" s="17"/>
      <c r="C27" s="47" t="s">
        <v>21</v>
      </c>
      <c r="D27" s="48"/>
      <c r="E27" s="19">
        <f>+SUM(E28:E29)</f>
        <v>222433</v>
      </c>
      <c r="F27" s="30"/>
      <c r="G27" s="19">
        <f>+SUM(G28:G29)</f>
        <v>207903</v>
      </c>
    </row>
    <row r="28" spans="2:7" s="1" customFormat="1" ht="12.75">
      <c r="B28" s="17"/>
      <c r="C28" s="14"/>
      <c r="D28" s="21" t="s">
        <v>22</v>
      </c>
      <c r="E28" s="22">
        <f>+ROUND('[1]CE2015'!E30,0)</f>
        <v>70360</v>
      </c>
      <c r="F28" s="30"/>
      <c r="G28" s="22">
        <f>+ROUND('[1]CE2015'!G30,0)</f>
        <v>58170</v>
      </c>
    </row>
    <row r="29" spans="2:7" s="1" customFormat="1" ht="12.75">
      <c r="B29" s="17"/>
      <c r="C29" s="14"/>
      <c r="D29" s="21" t="s">
        <v>23</v>
      </c>
      <c r="E29" s="22">
        <f>+ROUND('[1]CE2015'!E31,0)</f>
        <v>152073</v>
      </c>
      <c r="F29" s="30"/>
      <c r="G29" s="22">
        <f>+ROUND('[1]CE2015'!G31,0)</f>
        <v>149733</v>
      </c>
    </row>
    <row r="30" spans="2:7" s="1" customFormat="1" ht="12.75">
      <c r="B30" s="17"/>
      <c r="C30" s="47" t="s">
        <v>24</v>
      </c>
      <c r="D30" s="48"/>
      <c r="E30" s="23">
        <f>+SUM(E31:E41)</f>
        <v>2378545</v>
      </c>
      <c r="F30" s="30"/>
      <c r="G30" s="23">
        <f>+SUM(G31:G41)</f>
        <v>2107250</v>
      </c>
    </row>
    <row r="31" spans="2:9" s="1" customFormat="1" ht="21">
      <c r="B31" s="17"/>
      <c r="C31" s="14"/>
      <c r="D31" s="21" t="s">
        <v>25</v>
      </c>
      <c r="E31" s="22">
        <f>+ROUND('[1]CE2015'!E33,0)</f>
        <v>347467</v>
      </c>
      <c r="F31" s="30"/>
      <c r="G31" s="22">
        <f>+ROUND('[1]CE2015'!G33,0)</f>
        <v>266289</v>
      </c>
      <c r="H31" s="31"/>
      <c r="I31" s="3"/>
    </row>
    <row r="32" spans="2:7" s="1" customFormat="1" ht="12.75">
      <c r="B32" s="17"/>
      <c r="C32" s="14"/>
      <c r="D32" s="21" t="s">
        <v>26</v>
      </c>
      <c r="E32" s="22">
        <f>+ROUND('[1]CE2015'!E34,0)</f>
        <v>305771</v>
      </c>
      <c r="F32" s="30"/>
      <c r="G32" s="22">
        <f>+ROUND('[1]CE2015'!G34,0)</f>
        <v>307072</v>
      </c>
    </row>
    <row r="33" spans="2:7" s="1" customFormat="1" ht="12.75">
      <c r="B33" s="17"/>
      <c r="C33" s="14"/>
      <c r="D33" s="21" t="s">
        <v>27</v>
      </c>
      <c r="E33" s="22">
        <f>+ROUND('[1]CE2015'!E35,0)</f>
        <v>43342</v>
      </c>
      <c r="F33" s="16"/>
      <c r="G33" s="22">
        <f>+ROUND('[1]CE2015'!G35,0)</f>
        <v>39248</v>
      </c>
    </row>
    <row r="34" spans="2:7" s="1" customFormat="1" ht="12.75">
      <c r="B34" s="17"/>
      <c r="C34" s="14"/>
      <c r="D34" s="21" t="s">
        <v>28</v>
      </c>
      <c r="E34" s="22">
        <f>+ROUND('[1]CE2015'!E36,0)</f>
        <v>14757</v>
      </c>
      <c r="F34" s="30"/>
      <c r="G34" s="22">
        <f>+ROUND('[1]CE2015'!G36,0)</f>
        <v>9502</v>
      </c>
    </row>
    <row r="35" spans="2:7" s="1" customFormat="1" ht="12.75">
      <c r="B35" s="17"/>
      <c r="C35" s="14"/>
      <c r="D35" s="21" t="s">
        <v>29</v>
      </c>
      <c r="E35" s="22">
        <f>+ROUND('[1]CE2015'!E37,0)</f>
        <v>37885</v>
      </c>
      <c r="F35" s="16"/>
      <c r="G35" s="22">
        <f>+ROUND('[1]CE2015'!G37,0)</f>
        <v>47744</v>
      </c>
    </row>
    <row r="36" spans="2:7" s="1" customFormat="1" ht="12.75">
      <c r="B36" s="17"/>
      <c r="C36" s="14"/>
      <c r="D36" s="21" t="s">
        <v>30</v>
      </c>
      <c r="E36" s="22">
        <f>+ROUND('[1]CE2015'!E38,0)</f>
        <v>1230143</v>
      </c>
      <c r="F36" s="16"/>
      <c r="G36" s="22">
        <f>+ROUND('[1]CE2015'!G38,0)</f>
        <v>1021183</v>
      </c>
    </row>
    <row r="37" spans="2:7" s="1" customFormat="1" ht="12.75">
      <c r="B37" s="17"/>
      <c r="C37" s="14"/>
      <c r="D37" s="21" t="s">
        <v>31</v>
      </c>
      <c r="E37" s="22">
        <f>+ROUND('[1]CE2015'!E39,0)</f>
        <v>203616</v>
      </c>
      <c r="F37" s="16"/>
      <c r="G37" s="22">
        <f>+ROUND('[1]CE2015'!G39,0)</f>
        <v>201358</v>
      </c>
    </row>
    <row r="38" spans="2:7" s="1" customFormat="1" ht="12.75">
      <c r="B38" s="17"/>
      <c r="C38" s="14"/>
      <c r="D38" s="21" t="s">
        <v>32</v>
      </c>
      <c r="E38" s="22">
        <f>+ROUND('[1]CE2015'!E40,0)</f>
        <v>112883</v>
      </c>
      <c r="F38" s="16"/>
      <c r="G38" s="22">
        <f>+ROUND('[1]CE2015'!G40,0)</f>
        <v>104917</v>
      </c>
    </row>
    <row r="39" spans="2:7" s="1" customFormat="1" ht="12.75">
      <c r="B39" s="17"/>
      <c r="C39" s="14"/>
      <c r="D39" s="21" t="s">
        <v>33</v>
      </c>
      <c r="E39" s="22">
        <f>+ROUND('[1]CE2015'!E41,0)</f>
        <v>25921</v>
      </c>
      <c r="F39" s="16"/>
      <c r="G39" s="22">
        <f>+ROUND('[1]CE2015'!G41,0)</f>
        <v>31177</v>
      </c>
    </row>
    <row r="40" spans="2:7" s="1" customFormat="1" ht="12.75">
      <c r="B40" s="17"/>
      <c r="C40" s="14"/>
      <c r="D40" s="21" t="s">
        <v>34</v>
      </c>
      <c r="E40" s="22">
        <f>+ROUND('[1]CE2015'!E42,0)</f>
        <v>40783</v>
      </c>
      <c r="F40" s="16"/>
      <c r="G40" s="22">
        <f>+ROUND('[1]CE2015'!G42,0)</f>
        <v>40704</v>
      </c>
    </row>
    <row r="41" spans="2:9" s="1" customFormat="1" ht="12.75">
      <c r="B41" s="17"/>
      <c r="C41" s="14"/>
      <c r="D41" s="21" t="s">
        <v>35</v>
      </c>
      <c r="E41" s="22">
        <f>+ROUND('[1]CE2015'!E43,0)</f>
        <v>15977</v>
      </c>
      <c r="F41" s="16"/>
      <c r="G41" s="22">
        <f>+ROUND('[1]CE2015'!G43,0)</f>
        <v>38056</v>
      </c>
      <c r="H41" s="31"/>
      <c r="I41" s="3"/>
    </row>
    <row r="42" spans="2:7" ht="12.75">
      <c r="B42" s="17"/>
      <c r="C42" s="47" t="s">
        <v>36</v>
      </c>
      <c r="D42" s="48"/>
      <c r="E42" s="23">
        <f>+SUM(E43:E44)</f>
        <v>97141</v>
      </c>
      <c r="F42" s="16"/>
      <c r="G42" s="23">
        <f>+SUM(G43:G44)</f>
        <v>92048</v>
      </c>
    </row>
    <row r="43" spans="2:7" ht="12.75">
      <c r="B43" s="17"/>
      <c r="C43" s="14"/>
      <c r="D43" s="21" t="s">
        <v>37</v>
      </c>
      <c r="E43" s="22">
        <f>+ROUND('[1]CE2015'!E45,0)</f>
        <v>64217</v>
      </c>
      <c r="F43" s="16"/>
      <c r="G43" s="22">
        <f>+ROUND('[1]CE2015'!G45,0)</f>
        <v>64325</v>
      </c>
    </row>
    <row r="44" spans="2:7" ht="12.75">
      <c r="B44" s="17"/>
      <c r="C44" s="14"/>
      <c r="D44" s="21" t="s">
        <v>38</v>
      </c>
      <c r="E44" s="22">
        <f>+ROUND('[1]CE2015'!E46,0)</f>
        <v>32924</v>
      </c>
      <c r="F44" s="16"/>
      <c r="G44" s="22">
        <f>+ROUND('[1]CE2015'!G46,0)</f>
        <v>27723</v>
      </c>
    </row>
    <row r="45" spans="2:7" ht="12.75">
      <c r="B45" s="17"/>
      <c r="C45" s="47" t="s">
        <v>39</v>
      </c>
      <c r="D45" s="48"/>
      <c r="E45" s="23">
        <f>+SUM(E46:E48)</f>
        <v>2471803</v>
      </c>
      <c r="F45" s="16"/>
      <c r="G45" s="23">
        <f>+SUM(G46:G48)</f>
        <v>2750997</v>
      </c>
    </row>
    <row r="46" spans="2:7" s="1" customFormat="1" ht="12.75">
      <c r="B46" s="17"/>
      <c r="C46" s="14"/>
      <c r="D46" s="21" t="s">
        <v>40</v>
      </c>
      <c r="E46" s="22">
        <f>+ROUND('[1]CE2015'!E48,0)</f>
        <v>1935778</v>
      </c>
      <c r="F46" s="30"/>
      <c r="G46" s="22">
        <f>+ROUND('[1]CE2015'!G48,0)</f>
        <v>2151125</v>
      </c>
    </row>
    <row r="47" spans="2:7" s="1" customFormat="1" ht="12.75">
      <c r="B47" s="17"/>
      <c r="C47" s="14"/>
      <c r="D47" s="21" t="s">
        <v>41</v>
      </c>
      <c r="E47" s="22">
        <f>+ROUND('[1]CE2015'!E49,0)</f>
        <v>477289</v>
      </c>
      <c r="F47" s="30"/>
      <c r="G47" s="22">
        <f>+ROUND('[1]CE2015'!G49,0)</f>
        <v>539757</v>
      </c>
    </row>
    <row r="48" spans="2:7" s="1" customFormat="1" ht="12.75">
      <c r="B48" s="17"/>
      <c r="C48" s="14"/>
      <c r="D48" s="21" t="s">
        <v>42</v>
      </c>
      <c r="E48" s="22">
        <f>+ROUND('[1]CE2015'!E50,0)</f>
        <v>58736</v>
      </c>
      <c r="F48" s="16"/>
      <c r="G48" s="22">
        <f>+ROUND('[1]CE2015'!G50,0)</f>
        <v>60115</v>
      </c>
    </row>
    <row r="49" spans="2:7" s="1" customFormat="1" ht="9.75">
      <c r="B49" s="17"/>
      <c r="C49" s="47" t="s">
        <v>43</v>
      </c>
      <c r="D49" s="48"/>
      <c r="E49" s="23">
        <f>SUM(E50:E52)</f>
        <v>225398</v>
      </c>
      <c r="F49" s="32">
        <f>SUM(F51:F52)</f>
        <v>0</v>
      </c>
      <c r="G49" s="23">
        <f>SUM(G50:G52)</f>
        <v>234904</v>
      </c>
    </row>
    <row r="50" spans="2:7" s="1" customFormat="1" ht="12.75">
      <c r="B50" s="17"/>
      <c r="C50" s="18"/>
      <c r="D50" s="21" t="s">
        <v>44</v>
      </c>
      <c r="E50" s="33">
        <f>+ROUND('[1]CE2015'!E52,0)</f>
        <v>1851</v>
      </c>
      <c r="F50" s="16"/>
      <c r="G50" s="22">
        <f>+ROUND('[1]CE2015'!G52,0)</f>
        <v>2732</v>
      </c>
    </row>
    <row r="51" spans="2:8" s="1" customFormat="1" ht="12.75">
      <c r="B51" s="17"/>
      <c r="C51" s="14"/>
      <c r="D51" s="21" t="s">
        <v>45</v>
      </c>
      <c r="E51" s="33">
        <f>+ROUND('[1]CE2015'!E53,0)</f>
        <v>195369</v>
      </c>
      <c r="F51" s="16"/>
      <c r="G51" s="22">
        <f>+ROUND('[1]CE2015'!G53,0)</f>
        <v>164573</v>
      </c>
      <c r="H51" s="3"/>
    </row>
    <row r="52" spans="2:7" s="1" customFormat="1" ht="12.75">
      <c r="B52" s="17"/>
      <c r="C52" s="14"/>
      <c r="D52" s="21" t="s">
        <v>46</v>
      </c>
      <c r="E52" s="33">
        <f>+ROUND('[1]CE2015'!E54,0)</f>
        <v>28178</v>
      </c>
      <c r="F52" s="16"/>
      <c r="G52" s="22">
        <f>+ROUND('[1]CE2015'!G54,0)</f>
        <v>67599</v>
      </c>
    </row>
    <row r="53" spans="2:7" s="1" customFormat="1" ht="15.75" customHeight="1">
      <c r="B53" s="17"/>
      <c r="C53" s="47" t="s">
        <v>47</v>
      </c>
      <c r="D53" s="48"/>
      <c r="E53" s="23">
        <f>+E54</f>
        <v>-9590</v>
      </c>
      <c r="F53" s="16"/>
      <c r="G53" s="23">
        <f>+G54</f>
        <v>-5921</v>
      </c>
    </row>
    <row r="54" spans="2:7" s="1" customFormat="1" ht="15.75" customHeight="1">
      <c r="B54" s="17"/>
      <c r="C54" s="14"/>
      <c r="D54" s="21" t="s">
        <v>48</v>
      </c>
      <c r="E54" s="22">
        <f>+ROUND('[1]CE2015'!E56,0)</f>
        <v>-9590</v>
      </c>
      <c r="F54" s="16"/>
      <c r="G54" s="22">
        <f>+ROUND('[1]CE2015'!G56,0)</f>
        <v>-5921</v>
      </c>
    </row>
    <row r="55" spans="2:7" s="1" customFormat="1" ht="15.75" customHeight="1">
      <c r="B55" s="17"/>
      <c r="C55" s="47" t="s">
        <v>49</v>
      </c>
      <c r="D55" s="48"/>
      <c r="E55" s="23">
        <f>+E56</f>
        <v>0</v>
      </c>
      <c r="F55" s="16"/>
      <c r="G55" s="23">
        <f>+G56</f>
        <v>0</v>
      </c>
    </row>
    <row r="56" spans="2:7" s="1" customFormat="1" ht="12.75">
      <c r="B56" s="17"/>
      <c r="C56" s="14"/>
      <c r="D56" s="21" t="s">
        <v>50</v>
      </c>
      <c r="E56" s="22">
        <f>+ROUND('[1]CE2015'!E58,0)</f>
        <v>0</v>
      </c>
      <c r="F56" s="16"/>
      <c r="G56" s="22">
        <f>+ROUND('[1]CE2015'!G58,0)</f>
        <v>0</v>
      </c>
    </row>
    <row r="57" spans="2:7" s="1" customFormat="1" ht="12.75">
      <c r="B57" s="17"/>
      <c r="C57" s="47" t="s">
        <v>51</v>
      </c>
      <c r="D57" s="48"/>
      <c r="E57" s="23">
        <f>+E58</f>
        <v>0</v>
      </c>
      <c r="F57" s="16"/>
      <c r="G57" s="23">
        <f>+G58</f>
        <v>0</v>
      </c>
    </row>
    <row r="58" spans="2:7" s="1" customFormat="1" ht="12.75">
      <c r="B58" s="17"/>
      <c r="C58" s="14"/>
      <c r="D58" s="21" t="s">
        <v>52</v>
      </c>
      <c r="E58" s="22">
        <f>+ROUND('[1]CE2015'!E66,0)</f>
        <v>0</v>
      </c>
      <c r="F58" s="16"/>
      <c r="G58" s="22">
        <v>0</v>
      </c>
    </row>
    <row r="59" spans="2:7" s="1" customFormat="1" ht="12.75">
      <c r="B59" s="17"/>
      <c r="C59" s="47" t="s">
        <v>53</v>
      </c>
      <c r="D59" s="48"/>
      <c r="E59" s="23">
        <f>+SUM(E60:E64)</f>
        <v>39312</v>
      </c>
      <c r="F59" s="16"/>
      <c r="G59" s="23">
        <f>+SUM(G60:G64)</f>
        <v>39299</v>
      </c>
    </row>
    <row r="60" spans="2:7" s="1" customFormat="1" ht="12.75">
      <c r="B60" s="17"/>
      <c r="C60" s="14"/>
      <c r="D60" s="21" t="s">
        <v>54</v>
      </c>
      <c r="E60" s="22">
        <f>+ROUND('[1]CE2015'!E68,0)</f>
        <v>12683</v>
      </c>
      <c r="F60" s="30"/>
      <c r="G60" s="22">
        <f>+ROUND('[1]CE2015'!G68,0)</f>
        <v>13917</v>
      </c>
    </row>
    <row r="61" spans="2:7" s="1" customFormat="1" ht="12.75">
      <c r="B61" s="17"/>
      <c r="C61" s="14"/>
      <c r="D61" s="21" t="s">
        <v>55</v>
      </c>
      <c r="E61" s="22">
        <f>+ROUND('[1]CE2015'!E69,0)</f>
        <v>3438</v>
      </c>
      <c r="F61" s="30"/>
      <c r="G61" s="22">
        <f>+ROUND('[1]CE2015'!G69,0)</f>
        <v>3637</v>
      </c>
    </row>
    <row r="62" spans="2:7" s="1" customFormat="1" ht="12.75">
      <c r="B62" s="17"/>
      <c r="C62" s="14"/>
      <c r="D62" s="21" t="s">
        <v>56</v>
      </c>
      <c r="E62" s="22">
        <f>+ROUND('[1]CE2015'!E70,0)</f>
        <v>9806</v>
      </c>
      <c r="F62" s="16"/>
      <c r="G62" s="22">
        <f>+ROUND('[1]CE2015'!G70,0)</f>
        <v>9896</v>
      </c>
    </row>
    <row r="63" spans="2:7" s="1" customFormat="1" ht="12.75">
      <c r="B63" s="17"/>
      <c r="C63" s="14"/>
      <c r="D63" s="21" t="s">
        <v>57</v>
      </c>
      <c r="E63" s="22">
        <f>+ROUND('[1]CE2015'!E71,0)</f>
        <v>246</v>
      </c>
      <c r="F63" s="16"/>
      <c r="G63" s="22">
        <f>+ROUND('[1]CE2015'!G71,0)</f>
        <v>0</v>
      </c>
    </row>
    <row r="64" spans="2:7" s="1" customFormat="1" ht="12.75">
      <c r="B64" s="17"/>
      <c r="C64" s="14"/>
      <c r="D64" s="21" t="s">
        <v>58</v>
      </c>
      <c r="E64" s="22">
        <f>+ROUND('[1]CE2015'!E72,0)</f>
        <v>13139</v>
      </c>
      <c r="F64" s="16"/>
      <c r="G64" s="22">
        <f>+ROUND('[1]CE2015'!G72,0)</f>
        <v>11849</v>
      </c>
    </row>
    <row r="65" spans="2:7" s="1" customFormat="1" ht="9.75">
      <c r="B65" s="49" t="s">
        <v>59</v>
      </c>
      <c r="C65" s="50"/>
      <c r="D65" s="51"/>
      <c r="E65" s="25">
        <f>+E27+E30+E42+E45+E49+E53+E55+E57+E59</f>
        <v>5425042</v>
      </c>
      <c r="F65" s="26"/>
      <c r="G65" s="25">
        <f>+G27+G30+G42+G45+G49+G53+G55+G57+G59</f>
        <v>5426480</v>
      </c>
    </row>
    <row r="66" spans="2:7" s="1" customFormat="1" ht="9.75">
      <c r="B66" s="13"/>
      <c r="C66" s="27"/>
      <c r="D66" s="28"/>
      <c r="E66" s="19"/>
      <c r="F66" s="29"/>
      <c r="G66" s="19"/>
    </row>
    <row r="67" spans="2:7" s="1" customFormat="1" ht="9.75">
      <c r="B67" s="52" t="s">
        <v>60</v>
      </c>
      <c r="C67" s="53"/>
      <c r="D67" s="54"/>
      <c r="E67" s="34">
        <f>+E24-E65</f>
        <v>235098</v>
      </c>
      <c r="F67" s="35"/>
      <c r="G67" s="34">
        <f>+G24-G65</f>
        <v>224398</v>
      </c>
    </row>
    <row r="68" spans="2:7" s="1" customFormat="1" ht="9.75">
      <c r="B68" s="13"/>
      <c r="C68" s="27"/>
      <c r="D68" s="28"/>
      <c r="E68" s="19"/>
      <c r="F68" s="29"/>
      <c r="G68" s="19"/>
    </row>
    <row r="69" spans="2:7" s="1" customFormat="1" ht="12.75">
      <c r="B69" s="57" t="s">
        <v>61</v>
      </c>
      <c r="C69" s="58"/>
      <c r="D69" s="59"/>
      <c r="E69" s="15"/>
      <c r="F69" s="16"/>
      <c r="G69" s="15"/>
    </row>
    <row r="70" spans="2:7" s="1" customFormat="1" ht="12.75">
      <c r="B70" s="17"/>
      <c r="C70" s="47" t="s">
        <v>62</v>
      </c>
      <c r="D70" s="48"/>
      <c r="E70" s="19">
        <f>+E71+E72</f>
        <v>115</v>
      </c>
      <c r="F70" s="16"/>
      <c r="G70" s="19">
        <f>+G71+G72</f>
        <v>391</v>
      </c>
    </row>
    <row r="71" spans="2:7" s="1" customFormat="1" ht="12.75">
      <c r="B71" s="17"/>
      <c r="C71" s="14"/>
      <c r="D71" s="21" t="s">
        <v>63</v>
      </c>
      <c r="E71" s="22">
        <f>+ROUND('[1]CE2015'!E79,0)</f>
        <v>63</v>
      </c>
      <c r="F71" s="16"/>
      <c r="G71" s="22">
        <f>+ROUND('[1]CE2015'!G79,0)</f>
        <v>318</v>
      </c>
    </row>
    <row r="72" spans="2:7" s="1" customFormat="1" ht="12.75">
      <c r="B72" s="17"/>
      <c r="C72" s="14"/>
      <c r="D72" s="21" t="s">
        <v>64</v>
      </c>
      <c r="E72" s="22">
        <f>+ROUND('[1]CE2015'!E80,0)</f>
        <v>52</v>
      </c>
      <c r="F72" s="16"/>
      <c r="G72" s="22">
        <f>+ROUND('[1]CE2015'!G80,0)</f>
        <v>73</v>
      </c>
    </row>
    <row r="73" spans="2:7" s="1" customFormat="1" ht="12.75">
      <c r="B73" s="17"/>
      <c r="C73" s="47" t="s">
        <v>65</v>
      </c>
      <c r="D73" s="48"/>
      <c r="E73" s="19">
        <f>+E75+E74</f>
        <v>13141</v>
      </c>
      <c r="F73" s="16"/>
      <c r="G73" s="19">
        <f>+G75+G74</f>
        <v>12787</v>
      </c>
    </row>
    <row r="74" spans="2:7" s="1" customFormat="1" ht="12.75">
      <c r="B74" s="17"/>
      <c r="C74" s="18"/>
      <c r="D74" s="21" t="s">
        <v>66</v>
      </c>
      <c r="E74" s="22">
        <f>+ROUND('[1]CE2015'!E82,0)</f>
        <v>846</v>
      </c>
      <c r="F74" s="16"/>
      <c r="G74" s="22">
        <f>+ROUND('[1]CE2015'!G82,0)</f>
        <v>2845</v>
      </c>
    </row>
    <row r="75" spans="2:7" s="1" customFormat="1" ht="12.75">
      <c r="B75" s="17"/>
      <c r="C75" s="14"/>
      <c r="D75" s="21" t="s">
        <v>67</v>
      </c>
      <c r="E75" s="22">
        <f>+ROUND('[1]CE2015'!E83,0)</f>
        <v>12295</v>
      </c>
      <c r="F75" s="16"/>
      <c r="G75" s="22">
        <f>+ROUND('[1]CE2015'!G83,0)</f>
        <v>9942</v>
      </c>
    </row>
    <row r="76" spans="2:7" s="1" customFormat="1" ht="9.75">
      <c r="B76" s="49" t="s">
        <v>68</v>
      </c>
      <c r="C76" s="50"/>
      <c r="D76" s="51"/>
      <c r="E76" s="25">
        <f>+E70-E73</f>
        <v>-13026</v>
      </c>
      <c r="F76" s="26"/>
      <c r="G76" s="25">
        <f>+G70-G73</f>
        <v>-12396</v>
      </c>
    </row>
    <row r="77" spans="2:7" s="1" customFormat="1" ht="9.75">
      <c r="B77" s="13"/>
      <c r="C77" s="27"/>
      <c r="D77" s="28"/>
      <c r="E77" s="19"/>
      <c r="F77" s="29"/>
      <c r="G77" s="19"/>
    </row>
    <row r="78" spans="2:7" s="1" customFormat="1" ht="12.75">
      <c r="B78" s="57" t="s">
        <v>69</v>
      </c>
      <c r="C78" s="58"/>
      <c r="D78" s="59"/>
      <c r="E78" s="15"/>
      <c r="F78" s="30"/>
      <c r="G78" s="15"/>
    </row>
    <row r="79" spans="2:7" s="1" customFormat="1" ht="12.75">
      <c r="B79" s="17"/>
      <c r="C79" s="47" t="s">
        <v>70</v>
      </c>
      <c r="D79" s="48"/>
      <c r="E79" s="19">
        <f>+SUM(E80:E81)</f>
        <v>3289</v>
      </c>
      <c r="F79" s="30"/>
      <c r="G79" s="19">
        <f>+SUM(G80:G81)</f>
        <v>25594</v>
      </c>
    </row>
    <row r="80" spans="2:7" s="1" customFormat="1" ht="12.75">
      <c r="B80" s="17"/>
      <c r="C80" s="14"/>
      <c r="D80" s="21" t="s">
        <v>71</v>
      </c>
      <c r="E80" s="22">
        <f>+ROUND('[1]CE2015'!E88,0)</f>
        <v>3287</v>
      </c>
      <c r="F80" s="30"/>
      <c r="G80" s="22">
        <f>+ROUND('[1]CE2015'!G88,0)</f>
        <v>25594</v>
      </c>
    </row>
    <row r="81" spans="2:7" s="1" customFormat="1" ht="12.75">
      <c r="B81" s="17"/>
      <c r="C81" s="14"/>
      <c r="D81" s="21" t="s">
        <v>72</v>
      </c>
      <c r="E81" s="22">
        <v>2</v>
      </c>
      <c r="F81" s="30"/>
      <c r="G81" s="22">
        <f>+ROUND('[1]CE2015'!G89,0)</f>
        <v>0</v>
      </c>
    </row>
    <row r="82" spans="2:7" s="1" customFormat="1" ht="12.75">
      <c r="B82" s="17"/>
      <c r="C82" s="47" t="s">
        <v>73</v>
      </c>
      <c r="D82" s="48"/>
      <c r="E82" s="19">
        <f>+SUM(E83:E84)</f>
        <v>0</v>
      </c>
      <c r="F82" s="30"/>
      <c r="G82" s="19">
        <f>+SUM(G83:G84)</f>
        <v>0</v>
      </c>
    </row>
    <row r="83" spans="2:7" s="1" customFormat="1" ht="12.75">
      <c r="B83" s="17"/>
      <c r="C83" s="14"/>
      <c r="D83" s="21" t="s">
        <v>74</v>
      </c>
      <c r="E83" s="22">
        <f>+ROUND('[1]CE2015'!E91,0)</f>
        <v>0</v>
      </c>
      <c r="F83" s="30"/>
      <c r="G83" s="22">
        <f>+ROUND('[1]CE2015'!G91,0)</f>
        <v>0</v>
      </c>
    </row>
    <row r="84" spans="2:7" s="1" customFormat="1" ht="12.75">
      <c r="B84" s="17"/>
      <c r="C84" s="14"/>
      <c r="D84" s="21" t="s">
        <v>75</v>
      </c>
      <c r="E84" s="22"/>
      <c r="F84" s="30"/>
      <c r="G84" s="22">
        <f>+ROUND('[1]CE2015'!G92,0)</f>
        <v>0</v>
      </c>
    </row>
    <row r="85" spans="2:7" s="1" customFormat="1" ht="9.75">
      <c r="B85" s="49" t="s">
        <v>76</v>
      </c>
      <c r="C85" s="50"/>
      <c r="D85" s="51"/>
      <c r="E85" s="25">
        <f>+E80+E81-E83-E84</f>
        <v>3289</v>
      </c>
      <c r="F85" s="26"/>
      <c r="G85" s="25">
        <f>+G80+G81-G83-G84</f>
        <v>25594</v>
      </c>
    </row>
    <row r="86" spans="2:7" s="1" customFormat="1" ht="9.75">
      <c r="B86" s="13"/>
      <c r="C86" s="27"/>
      <c r="D86" s="28"/>
      <c r="E86" s="19"/>
      <c r="F86" s="29"/>
      <c r="G86" s="19"/>
    </row>
    <row r="87" spans="2:7" s="1" customFormat="1" ht="9.75">
      <c r="B87" s="52" t="s">
        <v>77</v>
      </c>
      <c r="C87" s="53"/>
      <c r="D87" s="54"/>
      <c r="E87" s="34">
        <f>+E67+E76+E85</f>
        <v>225361</v>
      </c>
      <c r="F87" s="35"/>
      <c r="G87" s="34">
        <f>+G67+G76+G85</f>
        <v>237596</v>
      </c>
    </row>
    <row r="88" spans="2:7" s="1" customFormat="1" ht="9.75">
      <c r="B88" s="13"/>
      <c r="C88" s="27"/>
      <c r="D88" s="28"/>
      <c r="E88" s="36"/>
      <c r="F88" s="37"/>
      <c r="G88" s="36"/>
    </row>
    <row r="89" spans="2:7" s="1" customFormat="1" ht="12.75">
      <c r="B89" s="17"/>
      <c r="C89" s="47" t="s">
        <v>78</v>
      </c>
      <c r="D89" s="48"/>
      <c r="E89" s="19"/>
      <c r="F89" s="30"/>
      <c r="G89" s="19"/>
    </row>
    <row r="90" spans="2:7" s="1" customFormat="1" ht="12.75">
      <c r="B90" s="17"/>
      <c r="C90" s="14"/>
      <c r="D90" s="21" t="s">
        <v>79</v>
      </c>
      <c r="E90" s="22">
        <f>+ROUND('[1]CE2015'!E98,0)</f>
        <v>223333</v>
      </c>
      <c r="F90" s="30"/>
      <c r="G90" s="22">
        <f>+ROUND('[1]CE2015'!G98,0)</f>
        <v>235506</v>
      </c>
    </row>
    <row r="91" spans="2:7" ht="12.75">
      <c r="B91" s="17"/>
      <c r="C91" s="14"/>
      <c r="D91" s="21" t="s">
        <v>80</v>
      </c>
      <c r="E91" s="22">
        <f>+ROUND('[1]CE2015'!E99,0)</f>
        <v>2028</v>
      </c>
      <c r="F91" s="16"/>
      <c r="G91" s="22">
        <f>+ROUND('[1]CE2015'!G99,0)</f>
        <v>2090</v>
      </c>
    </row>
    <row r="92" spans="2:7" ht="12.75">
      <c r="B92" s="38"/>
      <c r="C92" s="39"/>
      <c r="D92" s="40"/>
      <c r="E92" s="41"/>
      <c r="F92" s="16"/>
      <c r="G92" s="41"/>
    </row>
    <row r="93" spans="2:7" ht="12.75">
      <c r="B93" s="42"/>
      <c r="C93" s="55" t="s">
        <v>81</v>
      </c>
      <c r="D93" s="56"/>
      <c r="E93" s="43">
        <f>(+E87-E90-E91)</f>
        <v>0</v>
      </c>
      <c r="F93" s="44"/>
      <c r="G93" s="43">
        <f>(+G87-G90-G91)</f>
        <v>0</v>
      </c>
    </row>
    <row r="94" spans="2:6" ht="12.75">
      <c r="B94" s="4"/>
      <c r="C94" s="4"/>
      <c r="D94" s="5"/>
      <c r="E94" s="45"/>
      <c r="F94" s="16"/>
    </row>
    <row r="95" spans="2:6" ht="12.75">
      <c r="B95" s="4"/>
      <c r="C95" s="4"/>
      <c r="D95" s="5"/>
      <c r="E95" s="45"/>
      <c r="F95" s="16"/>
    </row>
    <row r="96" spans="2:6" ht="12.75">
      <c r="B96" s="4"/>
      <c r="C96" s="4"/>
      <c r="D96" s="5"/>
      <c r="E96" s="45"/>
      <c r="F96" s="16"/>
    </row>
    <row r="97" spans="2:6" ht="12.75">
      <c r="B97" s="4"/>
      <c r="C97" s="4"/>
      <c r="D97" s="5"/>
      <c r="E97" s="45"/>
      <c r="F97" s="16"/>
    </row>
    <row r="98" spans="2:9" s="8" customFormat="1" ht="12.75">
      <c r="B98" s="4"/>
      <c r="C98" s="4"/>
      <c r="D98" s="5"/>
      <c r="E98" s="45"/>
      <c r="F98" s="16"/>
      <c r="H98"/>
      <c r="I98"/>
    </row>
    <row r="99" spans="2:9" s="8" customFormat="1" ht="12.75">
      <c r="B99" s="4"/>
      <c r="C99" s="4"/>
      <c r="D99" s="5"/>
      <c r="E99" s="45"/>
      <c r="F99" s="16"/>
      <c r="H99"/>
      <c r="I99"/>
    </row>
    <row r="100" spans="2:9" s="8" customFormat="1" ht="12.75">
      <c r="B100" s="4"/>
      <c r="C100" s="4"/>
      <c r="D100" s="5"/>
      <c r="E100" s="45"/>
      <c r="F100" s="16"/>
      <c r="H100"/>
      <c r="I100"/>
    </row>
    <row r="101" spans="2:9" s="8" customFormat="1" ht="12.75">
      <c r="B101" s="4"/>
      <c r="C101" s="4"/>
      <c r="D101" s="5"/>
      <c r="E101" s="45"/>
      <c r="F101" s="16"/>
      <c r="H101"/>
      <c r="I101"/>
    </row>
    <row r="102" spans="2:9" s="8" customFormat="1" ht="12.75">
      <c r="B102" s="4"/>
      <c r="C102" s="4"/>
      <c r="D102" s="5"/>
      <c r="E102" s="45"/>
      <c r="F102" s="16"/>
      <c r="H102"/>
      <c r="I102"/>
    </row>
    <row r="103" spans="2:9" s="8" customFormat="1" ht="12.75">
      <c r="B103" s="4"/>
      <c r="C103" s="4"/>
      <c r="D103" s="5"/>
      <c r="E103" s="45"/>
      <c r="F103" s="16"/>
      <c r="H103"/>
      <c r="I103"/>
    </row>
    <row r="104" spans="2:9" s="8" customFormat="1" ht="12.75">
      <c r="B104" s="4"/>
      <c r="C104" s="4"/>
      <c r="D104" s="5"/>
      <c r="E104" s="45"/>
      <c r="F104" s="16"/>
      <c r="H104"/>
      <c r="I104"/>
    </row>
    <row r="105" spans="2:9" s="8" customFormat="1" ht="12.75">
      <c r="B105" s="4"/>
      <c r="C105" s="4"/>
      <c r="D105" s="5"/>
      <c r="E105" s="45"/>
      <c r="F105" s="16"/>
      <c r="H105"/>
      <c r="I105"/>
    </row>
    <row r="106" spans="2:9" s="8" customFormat="1" ht="12.75">
      <c r="B106" s="4"/>
      <c r="C106" s="4"/>
      <c r="D106" s="5"/>
      <c r="E106" s="45"/>
      <c r="F106" s="16"/>
      <c r="H106"/>
      <c r="I106"/>
    </row>
    <row r="107" spans="2:9" s="8" customFormat="1" ht="12.75">
      <c r="B107" s="4"/>
      <c r="C107" s="4"/>
      <c r="D107" s="5"/>
      <c r="E107" s="45"/>
      <c r="F107" s="16"/>
      <c r="H107"/>
      <c r="I107"/>
    </row>
    <row r="108" spans="2:9" s="8" customFormat="1" ht="12.75">
      <c r="B108" s="4"/>
      <c r="C108" s="4"/>
      <c r="D108" s="5"/>
      <c r="E108" s="45"/>
      <c r="F108" s="16"/>
      <c r="H108"/>
      <c r="I108"/>
    </row>
    <row r="109" spans="2:9" s="8" customFormat="1" ht="12.75">
      <c r="B109" s="4"/>
      <c r="C109" s="4"/>
      <c r="D109" s="5"/>
      <c r="E109" s="45"/>
      <c r="F109" s="16"/>
      <c r="H109"/>
      <c r="I109"/>
    </row>
    <row r="110" spans="2:9" s="8" customFormat="1" ht="12.75">
      <c r="B110" s="4"/>
      <c r="C110" s="4"/>
      <c r="D110" s="5"/>
      <c r="E110" s="45"/>
      <c r="F110" s="16"/>
      <c r="H110"/>
      <c r="I110"/>
    </row>
    <row r="111" spans="2:9" s="8" customFormat="1" ht="12.75">
      <c r="B111" s="4"/>
      <c r="C111" s="4"/>
      <c r="D111" s="5"/>
      <c r="E111" s="45"/>
      <c r="F111" s="16"/>
      <c r="H111"/>
      <c r="I111"/>
    </row>
    <row r="112" spans="2:9" s="8" customFormat="1" ht="12.75">
      <c r="B112" s="4"/>
      <c r="C112" s="4"/>
      <c r="D112" s="5"/>
      <c r="E112" s="45"/>
      <c r="F112" s="16"/>
      <c r="H112"/>
      <c r="I112"/>
    </row>
    <row r="113" spans="2:9" s="8" customFormat="1" ht="12.75">
      <c r="B113" s="4"/>
      <c r="C113" s="4"/>
      <c r="D113" s="5"/>
      <c r="E113" s="45"/>
      <c r="F113" s="16"/>
      <c r="H113"/>
      <c r="I113"/>
    </row>
    <row r="114" spans="2:9" s="8" customFormat="1" ht="12.75">
      <c r="B114" s="4"/>
      <c r="C114" s="4"/>
      <c r="D114" s="5"/>
      <c r="E114" s="45"/>
      <c r="F114" s="16"/>
      <c r="H114"/>
      <c r="I114"/>
    </row>
    <row r="115" spans="2:9" s="8" customFormat="1" ht="12.75">
      <c r="B115" s="4"/>
      <c r="C115" s="4"/>
      <c r="D115" s="5"/>
      <c r="E115" s="45"/>
      <c r="F115" s="16"/>
      <c r="H115"/>
      <c r="I115"/>
    </row>
    <row r="116" spans="2:9" s="8" customFormat="1" ht="12.75">
      <c r="B116" s="4"/>
      <c r="C116" s="4"/>
      <c r="D116" s="5"/>
      <c r="E116" s="45"/>
      <c r="F116" s="16"/>
      <c r="H116"/>
      <c r="I116"/>
    </row>
    <row r="117" spans="2:9" s="8" customFormat="1" ht="12.75">
      <c r="B117" s="4"/>
      <c r="C117" s="4"/>
      <c r="D117" s="5"/>
      <c r="E117" s="45"/>
      <c r="F117" s="16"/>
      <c r="H117"/>
      <c r="I117"/>
    </row>
    <row r="118" spans="2:9" s="8" customFormat="1" ht="12.75">
      <c r="B118" s="4"/>
      <c r="C118" s="4"/>
      <c r="D118" s="5"/>
      <c r="E118" s="45"/>
      <c r="F118" s="16"/>
      <c r="H118"/>
      <c r="I118"/>
    </row>
    <row r="119" spans="2:9" s="8" customFormat="1" ht="12.75">
      <c r="B119" s="4"/>
      <c r="C119" s="4"/>
      <c r="D119" s="5"/>
      <c r="E119" s="45"/>
      <c r="F119" s="16"/>
      <c r="H119"/>
      <c r="I119"/>
    </row>
    <row r="120" spans="2:9" s="8" customFormat="1" ht="12.75">
      <c r="B120" s="4"/>
      <c r="C120" s="4"/>
      <c r="D120" s="5"/>
      <c r="E120" s="45"/>
      <c r="F120" s="16"/>
      <c r="H120"/>
      <c r="I120"/>
    </row>
    <row r="121" spans="2:9" s="8" customFormat="1" ht="12.75">
      <c r="B121" s="4"/>
      <c r="C121" s="4"/>
      <c r="D121" s="5"/>
      <c r="E121" s="45"/>
      <c r="F121" s="16"/>
      <c r="H121"/>
      <c r="I121"/>
    </row>
    <row r="122" spans="2:9" s="8" customFormat="1" ht="12.75">
      <c r="B122" s="4"/>
      <c r="C122" s="4"/>
      <c r="D122" s="5"/>
      <c r="E122" s="45"/>
      <c r="F122" s="16"/>
      <c r="H122"/>
      <c r="I122"/>
    </row>
    <row r="123" spans="2:9" s="8" customFormat="1" ht="12.75">
      <c r="B123" s="4"/>
      <c r="C123" s="4"/>
      <c r="D123" s="5"/>
      <c r="E123" s="45"/>
      <c r="F123" s="16"/>
      <c r="H123"/>
      <c r="I123"/>
    </row>
    <row r="124" spans="2:9" s="8" customFormat="1" ht="12.75">
      <c r="B124" s="4"/>
      <c r="C124" s="4"/>
      <c r="D124" s="5"/>
      <c r="E124" s="45"/>
      <c r="F124" s="16"/>
      <c r="H124"/>
      <c r="I124"/>
    </row>
    <row r="125" spans="2:9" s="8" customFormat="1" ht="12.75">
      <c r="B125" s="4"/>
      <c r="C125" s="4"/>
      <c r="D125" s="5"/>
      <c r="E125" s="45"/>
      <c r="F125" s="16"/>
      <c r="H125"/>
      <c r="I125"/>
    </row>
    <row r="126" spans="2:9" s="8" customFormat="1" ht="12.75">
      <c r="B126" s="4"/>
      <c r="C126" s="4"/>
      <c r="D126" s="5"/>
      <c r="E126" s="45"/>
      <c r="F126" s="16"/>
      <c r="H126"/>
      <c r="I126"/>
    </row>
    <row r="127" spans="2:9" s="8" customFormat="1" ht="12.75">
      <c r="B127" s="4"/>
      <c r="C127" s="4"/>
      <c r="D127" s="5"/>
      <c r="E127" s="45"/>
      <c r="F127" s="16"/>
      <c r="H127"/>
      <c r="I127"/>
    </row>
    <row r="128" spans="2:9" s="8" customFormat="1" ht="12.75">
      <c r="B128" s="4"/>
      <c r="C128" s="4"/>
      <c r="D128" s="5"/>
      <c r="E128" s="45"/>
      <c r="F128" s="16"/>
      <c r="H128"/>
      <c r="I128"/>
    </row>
    <row r="129" spans="2:9" s="8" customFormat="1" ht="12.75">
      <c r="B129" s="4"/>
      <c r="C129" s="4"/>
      <c r="D129" s="5"/>
      <c r="E129" s="45"/>
      <c r="F129" s="16"/>
      <c r="H129"/>
      <c r="I129"/>
    </row>
    <row r="130" spans="2:9" s="8" customFormat="1" ht="12.75">
      <c r="B130" s="4"/>
      <c r="C130" s="4"/>
      <c r="D130" s="5"/>
      <c r="E130" s="45"/>
      <c r="F130" s="16"/>
      <c r="H130"/>
      <c r="I130"/>
    </row>
    <row r="131" spans="2:9" s="8" customFormat="1" ht="12.75">
      <c r="B131" s="4"/>
      <c r="C131" s="4"/>
      <c r="D131" s="5"/>
      <c r="E131" s="45"/>
      <c r="F131" s="16"/>
      <c r="H131"/>
      <c r="I131"/>
    </row>
    <row r="132" spans="2:9" s="8" customFormat="1" ht="12.75">
      <c r="B132" s="4"/>
      <c r="C132" s="4"/>
      <c r="D132" s="5"/>
      <c r="E132" s="45"/>
      <c r="F132" s="16"/>
      <c r="H132"/>
      <c r="I132"/>
    </row>
    <row r="133" spans="2:9" s="8" customFormat="1" ht="12.75">
      <c r="B133" s="4"/>
      <c r="C133" s="4"/>
      <c r="D133" s="5"/>
      <c r="E133" s="45"/>
      <c r="F133" s="16"/>
      <c r="H133"/>
      <c r="I133"/>
    </row>
    <row r="134" spans="2:9" s="8" customFormat="1" ht="12.75">
      <c r="B134" s="4"/>
      <c r="C134" s="4"/>
      <c r="D134" s="5"/>
      <c r="E134" s="45"/>
      <c r="F134" s="16"/>
      <c r="H134"/>
      <c r="I134"/>
    </row>
    <row r="135" spans="2:9" s="8" customFormat="1" ht="12.75">
      <c r="B135" s="4"/>
      <c r="C135" s="4"/>
      <c r="D135" s="5"/>
      <c r="E135" s="45"/>
      <c r="F135" s="16"/>
      <c r="H135"/>
      <c r="I135"/>
    </row>
    <row r="136" spans="2:9" s="8" customFormat="1" ht="12.75">
      <c r="B136" s="4"/>
      <c r="C136" s="4"/>
      <c r="D136" s="5"/>
      <c r="E136" s="45"/>
      <c r="F136" s="16"/>
      <c r="H136"/>
      <c r="I136"/>
    </row>
    <row r="137" spans="2:9" s="8" customFormat="1" ht="12.75">
      <c r="B137" s="4"/>
      <c r="C137" s="4"/>
      <c r="D137" s="5"/>
      <c r="E137" s="45"/>
      <c r="F137" s="16"/>
      <c r="H137"/>
      <c r="I137"/>
    </row>
    <row r="138" spans="2:9" s="8" customFormat="1" ht="12.75">
      <c r="B138" s="4"/>
      <c r="C138" s="4"/>
      <c r="D138" s="5"/>
      <c r="E138" s="45"/>
      <c r="F138" s="16"/>
      <c r="H138"/>
      <c r="I138"/>
    </row>
    <row r="139" spans="2:9" s="8" customFormat="1" ht="12.75">
      <c r="B139" s="4"/>
      <c r="C139" s="4"/>
      <c r="D139" s="5"/>
      <c r="E139" s="45"/>
      <c r="F139" s="16"/>
      <c r="H139"/>
      <c r="I139"/>
    </row>
    <row r="140" spans="2:9" s="8" customFormat="1" ht="12.75">
      <c r="B140" s="4"/>
      <c r="C140" s="4"/>
      <c r="D140" s="5"/>
      <c r="E140" s="45"/>
      <c r="F140" s="16"/>
      <c r="H140"/>
      <c r="I140"/>
    </row>
    <row r="141" spans="2:9" s="8" customFormat="1" ht="12.75">
      <c r="B141" s="4"/>
      <c r="C141" s="4"/>
      <c r="D141" s="5"/>
      <c r="E141" s="45"/>
      <c r="F141" s="16"/>
      <c r="H141"/>
      <c r="I141"/>
    </row>
    <row r="142" spans="2:9" s="8" customFormat="1" ht="12.75">
      <c r="B142" s="4"/>
      <c r="C142" s="4"/>
      <c r="D142" s="5"/>
      <c r="E142" s="45"/>
      <c r="F142" s="16"/>
      <c r="H142"/>
      <c r="I142"/>
    </row>
    <row r="143" spans="2:9" s="8" customFormat="1" ht="12.75">
      <c r="B143" s="4"/>
      <c r="C143" s="4"/>
      <c r="D143" s="5"/>
      <c r="E143" s="45"/>
      <c r="F143" s="16"/>
      <c r="H143"/>
      <c r="I143"/>
    </row>
    <row r="144" spans="2:9" s="8" customFormat="1" ht="12.75">
      <c r="B144" s="4"/>
      <c r="C144" s="4"/>
      <c r="D144" s="5"/>
      <c r="E144" s="45"/>
      <c r="F144" s="16"/>
      <c r="H144"/>
      <c r="I144"/>
    </row>
    <row r="145" spans="2:9" s="8" customFormat="1" ht="12.75">
      <c r="B145" s="4"/>
      <c r="C145" s="4"/>
      <c r="D145" s="5"/>
      <c r="E145" s="45"/>
      <c r="F145" s="16"/>
      <c r="H145"/>
      <c r="I145"/>
    </row>
    <row r="146" spans="2:9" s="8" customFormat="1" ht="12.75">
      <c r="B146" s="4"/>
      <c r="C146" s="4"/>
      <c r="D146" s="5"/>
      <c r="E146" s="45"/>
      <c r="F146" s="16"/>
      <c r="H146"/>
      <c r="I146"/>
    </row>
    <row r="147" spans="2:9" s="8" customFormat="1" ht="12.75">
      <c r="B147" s="4"/>
      <c r="C147" s="4"/>
      <c r="D147" s="5"/>
      <c r="E147" s="45"/>
      <c r="F147" s="16"/>
      <c r="H147"/>
      <c r="I147"/>
    </row>
    <row r="148" spans="2:9" s="8" customFormat="1" ht="12.75">
      <c r="B148" s="4"/>
      <c r="C148" s="4"/>
      <c r="D148" s="5"/>
      <c r="E148" s="45"/>
      <c r="F148" s="16"/>
      <c r="H148"/>
      <c r="I148"/>
    </row>
    <row r="149" spans="2:9" s="8" customFormat="1" ht="12.75">
      <c r="B149" s="4"/>
      <c r="C149" s="4"/>
      <c r="D149" s="5"/>
      <c r="E149" s="45"/>
      <c r="F149" s="16"/>
      <c r="H149"/>
      <c r="I149"/>
    </row>
    <row r="150" spans="2:9" s="8" customFormat="1" ht="12.75">
      <c r="B150" s="4"/>
      <c r="C150" s="4"/>
      <c r="D150" s="5"/>
      <c r="E150" s="45"/>
      <c r="F150" s="16"/>
      <c r="H150"/>
      <c r="I150"/>
    </row>
    <row r="151" spans="2:9" s="8" customFormat="1" ht="12.75">
      <c r="B151" s="4"/>
      <c r="C151" s="4"/>
      <c r="D151" s="5"/>
      <c r="E151" s="45"/>
      <c r="F151" s="16"/>
      <c r="H151"/>
      <c r="I151"/>
    </row>
    <row r="152" spans="2:9" s="8" customFormat="1" ht="12.75">
      <c r="B152" s="4"/>
      <c r="C152" s="4"/>
      <c r="D152" s="5"/>
      <c r="E152" s="45"/>
      <c r="F152" s="16"/>
      <c r="H152"/>
      <c r="I152"/>
    </row>
    <row r="153" spans="2:9" s="8" customFormat="1" ht="12.75">
      <c r="B153" s="4"/>
      <c r="C153" s="4"/>
      <c r="D153" s="5"/>
      <c r="E153" s="45"/>
      <c r="F153" s="16"/>
      <c r="H153"/>
      <c r="I153"/>
    </row>
    <row r="154" spans="2:9" s="8" customFormat="1" ht="12.75">
      <c r="B154" s="4"/>
      <c r="C154" s="4"/>
      <c r="D154" s="5"/>
      <c r="E154" s="45"/>
      <c r="F154" s="16"/>
      <c r="H154"/>
      <c r="I154"/>
    </row>
    <row r="155" spans="2:9" s="8" customFormat="1" ht="12.75">
      <c r="B155" s="4"/>
      <c r="C155" s="4"/>
      <c r="D155" s="5"/>
      <c r="E155" s="45"/>
      <c r="F155" s="16"/>
      <c r="H155"/>
      <c r="I155"/>
    </row>
    <row r="156" spans="2:9" s="8" customFormat="1" ht="12.75">
      <c r="B156" s="4"/>
      <c r="C156" s="4"/>
      <c r="D156" s="5"/>
      <c r="E156" s="45"/>
      <c r="F156" s="16"/>
      <c r="H156"/>
      <c r="I156"/>
    </row>
    <row r="157" spans="2:9" s="8" customFormat="1" ht="12.75">
      <c r="B157" s="4"/>
      <c r="C157" s="4"/>
      <c r="D157" s="5"/>
      <c r="E157" s="45"/>
      <c r="F157" s="16"/>
      <c r="H157"/>
      <c r="I157"/>
    </row>
    <row r="158" spans="2:9" s="8" customFormat="1" ht="12.75">
      <c r="B158" s="4"/>
      <c r="C158" s="4"/>
      <c r="D158" s="5"/>
      <c r="E158" s="45"/>
      <c r="F158" s="16"/>
      <c r="H158"/>
      <c r="I158"/>
    </row>
    <row r="159" spans="2:9" s="8" customFormat="1" ht="12.75">
      <c r="B159" s="4"/>
      <c r="C159" s="4"/>
      <c r="D159" s="5"/>
      <c r="E159" s="45"/>
      <c r="F159" s="16"/>
      <c r="H159"/>
      <c r="I159"/>
    </row>
    <row r="160" spans="2:9" s="8" customFormat="1" ht="12.75">
      <c r="B160" s="4"/>
      <c r="C160" s="4"/>
      <c r="D160" s="5"/>
      <c r="E160" s="45"/>
      <c r="F160" s="16"/>
      <c r="H160"/>
      <c r="I160"/>
    </row>
    <row r="161" spans="2:9" s="8" customFormat="1" ht="12.75">
      <c r="B161" s="4"/>
      <c r="C161" s="4"/>
      <c r="D161" s="5"/>
      <c r="E161" s="45"/>
      <c r="F161" s="16"/>
      <c r="H161"/>
      <c r="I161"/>
    </row>
    <row r="162" spans="2:9" s="8" customFormat="1" ht="12.75">
      <c r="B162" s="4"/>
      <c r="C162" s="4"/>
      <c r="D162" s="5"/>
      <c r="E162" s="45"/>
      <c r="F162" s="16"/>
      <c r="H162"/>
      <c r="I162"/>
    </row>
    <row r="163" spans="2:9" s="8" customFormat="1" ht="12.75">
      <c r="B163" s="4"/>
      <c r="C163" s="4"/>
      <c r="D163" s="5"/>
      <c r="E163" s="45"/>
      <c r="F163" s="16"/>
      <c r="H163"/>
      <c r="I163"/>
    </row>
    <row r="164" spans="2:9" s="8" customFormat="1" ht="12.75">
      <c r="B164" s="4"/>
      <c r="C164" s="4"/>
      <c r="D164" s="5"/>
      <c r="E164" s="45"/>
      <c r="F164" s="16"/>
      <c r="H164"/>
      <c r="I164"/>
    </row>
    <row r="165" spans="2:9" s="8" customFormat="1" ht="12.75">
      <c r="B165" s="4"/>
      <c r="C165" s="4"/>
      <c r="D165" s="5"/>
      <c r="E165" s="45"/>
      <c r="F165" s="16"/>
      <c r="H165"/>
      <c r="I165"/>
    </row>
    <row r="166" spans="2:9" s="8" customFormat="1" ht="12.75">
      <c r="B166" s="4"/>
      <c r="C166" s="4"/>
      <c r="D166" s="5"/>
      <c r="E166" s="45"/>
      <c r="F166" s="16"/>
      <c r="H166"/>
      <c r="I166"/>
    </row>
    <row r="167" spans="2:9" s="8" customFormat="1" ht="12.75">
      <c r="B167" s="4"/>
      <c r="C167" s="4"/>
      <c r="D167" s="5"/>
      <c r="E167" s="45"/>
      <c r="F167" s="16"/>
      <c r="H167"/>
      <c r="I167"/>
    </row>
    <row r="168" spans="2:9" s="8" customFormat="1" ht="12.75">
      <c r="B168" s="4"/>
      <c r="C168" s="4"/>
      <c r="D168" s="5"/>
      <c r="E168" s="45"/>
      <c r="F168" s="16"/>
      <c r="H168"/>
      <c r="I168"/>
    </row>
    <row r="169" spans="2:9" s="8" customFormat="1" ht="12.75">
      <c r="B169" s="4"/>
      <c r="C169" s="4"/>
      <c r="D169" s="5"/>
      <c r="E169" s="45"/>
      <c r="F169" s="16"/>
      <c r="H169"/>
      <c r="I169"/>
    </row>
    <row r="170" spans="2:9" s="8" customFormat="1" ht="12.75">
      <c r="B170" s="4"/>
      <c r="C170" s="4"/>
      <c r="D170" s="5"/>
      <c r="E170" s="45"/>
      <c r="F170" s="16"/>
      <c r="H170"/>
      <c r="I170"/>
    </row>
    <row r="171" spans="2:9" s="8" customFormat="1" ht="12.75">
      <c r="B171" s="4"/>
      <c r="C171" s="4"/>
      <c r="D171" s="5"/>
      <c r="E171" s="45"/>
      <c r="F171" s="16"/>
      <c r="H171"/>
      <c r="I171"/>
    </row>
    <row r="172" spans="2:9" s="8" customFormat="1" ht="12.75">
      <c r="B172" s="4"/>
      <c r="C172" s="4"/>
      <c r="D172" s="5"/>
      <c r="E172" s="45"/>
      <c r="F172" s="16"/>
      <c r="H172"/>
      <c r="I172"/>
    </row>
    <row r="173" spans="2:9" s="8" customFormat="1" ht="12.75">
      <c r="B173" s="4"/>
      <c r="C173" s="4"/>
      <c r="D173" s="5"/>
      <c r="E173" s="45"/>
      <c r="F173" s="16"/>
      <c r="H173"/>
      <c r="I173"/>
    </row>
    <row r="174" spans="2:9" s="8" customFormat="1" ht="12.75">
      <c r="B174" s="4"/>
      <c r="C174" s="4"/>
      <c r="D174" s="5"/>
      <c r="E174" s="45"/>
      <c r="F174" s="16"/>
      <c r="H174"/>
      <c r="I174"/>
    </row>
    <row r="175" spans="2:9" s="8" customFormat="1" ht="12.75">
      <c r="B175" s="4"/>
      <c r="C175" s="4"/>
      <c r="D175" s="5"/>
      <c r="E175" s="45"/>
      <c r="F175" s="16"/>
      <c r="H175"/>
      <c r="I175"/>
    </row>
    <row r="176" spans="2:9" s="8" customFormat="1" ht="12.75">
      <c r="B176" s="4"/>
      <c r="C176" s="4"/>
      <c r="D176" s="5"/>
      <c r="E176" s="45"/>
      <c r="F176" s="16"/>
      <c r="H176"/>
      <c r="I176"/>
    </row>
    <row r="177" spans="2:9" s="8" customFormat="1" ht="12.75">
      <c r="B177" s="4"/>
      <c r="C177" s="4"/>
      <c r="D177" s="5"/>
      <c r="E177" s="45"/>
      <c r="F177" s="16"/>
      <c r="H177"/>
      <c r="I177"/>
    </row>
    <row r="178" spans="2:9" s="8" customFormat="1" ht="12.75">
      <c r="B178" s="4"/>
      <c r="C178" s="4"/>
      <c r="D178" s="5"/>
      <c r="E178" s="45"/>
      <c r="F178" s="16"/>
      <c r="H178"/>
      <c r="I178"/>
    </row>
    <row r="179" spans="2:9" s="8" customFormat="1" ht="12.75">
      <c r="B179" s="4"/>
      <c r="C179" s="4"/>
      <c r="D179" s="5"/>
      <c r="E179" s="45"/>
      <c r="F179" s="16"/>
      <c r="H179"/>
      <c r="I179"/>
    </row>
    <row r="180" spans="2:9" s="8" customFormat="1" ht="12.75">
      <c r="B180" s="4"/>
      <c r="C180" s="4"/>
      <c r="D180" s="5"/>
      <c r="E180" s="45"/>
      <c r="F180" s="16"/>
      <c r="H180"/>
      <c r="I180"/>
    </row>
    <row r="181" spans="2:9" s="8" customFormat="1" ht="12.75">
      <c r="B181" s="4"/>
      <c r="C181" s="4"/>
      <c r="D181" s="5"/>
      <c r="E181" s="45"/>
      <c r="F181" s="16"/>
      <c r="H181"/>
      <c r="I181"/>
    </row>
    <row r="182" spans="2:9" s="8" customFormat="1" ht="12.75">
      <c r="B182" s="4"/>
      <c r="C182" s="4"/>
      <c r="D182" s="5"/>
      <c r="E182" s="45"/>
      <c r="F182" s="16"/>
      <c r="H182"/>
      <c r="I182"/>
    </row>
    <row r="183" spans="2:9" s="8" customFormat="1" ht="12.75">
      <c r="B183" s="4"/>
      <c r="C183" s="4"/>
      <c r="D183" s="5"/>
      <c r="E183" s="45"/>
      <c r="F183" s="16"/>
      <c r="H183"/>
      <c r="I183"/>
    </row>
    <row r="184" spans="2:9" s="8" customFormat="1" ht="12.75">
      <c r="B184" s="4"/>
      <c r="C184" s="4"/>
      <c r="D184" s="5"/>
      <c r="E184" s="45"/>
      <c r="F184" s="16"/>
      <c r="H184"/>
      <c r="I184"/>
    </row>
    <row r="185" spans="2:9" s="8" customFormat="1" ht="12.75">
      <c r="B185" s="4"/>
      <c r="C185" s="4"/>
      <c r="D185" s="5"/>
      <c r="E185" s="45"/>
      <c r="F185" s="16"/>
      <c r="H185"/>
      <c r="I185"/>
    </row>
    <row r="186" spans="2:9" s="8" customFormat="1" ht="12.75">
      <c r="B186" s="4"/>
      <c r="C186" s="4"/>
      <c r="D186" s="5"/>
      <c r="E186" s="45"/>
      <c r="F186" s="16"/>
      <c r="H186"/>
      <c r="I186"/>
    </row>
    <row r="187" spans="2:9" s="8" customFormat="1" ht="12.75">
      <c r="B187" s="4"/>
      <c r="C187" s="4"/>
      <c r="D187" s="5"/>
      <c r="E187" s="45"/>
      <c r="F187" s="16"/>
      <c r="H187"/>
      <c r="I187"/>
    </row>
    <row r="188" spans="2:9" s="8" customFormat="1" ht="12.75">
      <c r="B188" s="4"/>
      <c r="C188" s="4"/>
      <c r="D188" s="5"/>
      <c r="E188" s="45"/>
      <c r="F188" s="16"/>
      <c r="H188"/>
      <c r="I188"/>
    </row>
    <row r="189" spans="2:9" s="8" customFormat="1" ht="12.75">
      <c r="B189" s="4"/>
      <c r="C189" s="4"/>
      <c r="D189" s="5"/>
      <c r="E189" s="45"/>
      <c r="F189" s="16"/>
      <c r="H189"/>
      <c r="I189"/>
    </row>
    <row r="190" spans="2:9" s="8" customFormat="1" ht="12.75">
      <c r="B190" s="4"/>
      <c r="C190" s="4"/>
      <c r="D190" s="5"/>
      <c r="E190" s="45"/>
      <c r="F190" s="16"/>
      <c r="H190"/>
      <c r="I190"/>
    </row>
    <row r="191" spans="2:9" s="8" customFormat="1" ht="12.75">
      <c r="B191" s="4"/>
      <c r="C191" s="4"/>
      <c r="D191" s="5"/>
      <c r="E191" s="45"/>
      <c r="F191" s="16"/>
      <c r="H191"/>
      <c r="I191"/>
    </row>
    <row r="192" spans="2:9" s="8" customFormat="1" ht="12.75">
      <c r="B192" s="4"/>
      <c r="C192" s="4"/>
      <c r="D192" s="5"/>
      <c r="E192" s="45"/>
      <c r="F192" s="16"/>
      <c r="H192"/>
      <c r="I192"/>
    </row>
    <row r="193" spans="2:9" s="8" customFormat="1" ht="12.75">
      <c r="B193" s="4"/>
      <c r="C193" s="4"/>
      <c r="D193" s="5"/>
      <c r="E193" s="45"/>
      <c r="F193" s="16"/>
      <c r="H193"/>
      <c r="I193"/>
    </row>
    <row r="194" spans="2:9" s="8" customFormat="1" ht="12.75">
      <c r="B194" s="4"/>
      <c r="C194" s="4"/>
      <c r="D194" s="5"/>
      <c r="E194" s="45"/>
      <c r="F194" s="16"/>
      <c r="H194"/>
      <c r="I194"/>
    </row>
    <row r="195" spans="2:9" s="8" customFormat="1" ht="12.75">
      <c r="B195" s="4"/>
      <c r="C195" s="4"/>
      <c r="D195" s="5"/>
      <c r="E195" s="45"/>
      <c r="F195" s="16"/>
      <c r="H195"/>
      <c r="I195"/>
    </row>
    <row r="196" spans="2:9" s="8" customFormat="1" ht="12.75">
      <c r="B196" s="4"/>
      <c r="C196" s="4"/>
      <c r="D196" s="5"/>
      <c r="E196" s="45"/>
      <c r="F196" s="16"/>
      <c r="H196"/>
      <c r="I196"/>
    </row>
    <row r="197" spans="2:9" s="8" customFormat="1" ht="12.75">
      <c r="B197" s="4"/>
      <c r="C197" s="4"/>
      <c r="D197" s="5"/>
      <c r="E197" s="45"/>
      <c r="F197" s="16"/>
      <c r="H197"/>
      <c r="I197"/>
    </row>
    <row r="198" spans="2:9" s="8" customFormat="1" ht="12.75">
      <c r="B198" s="4"/>
      <c r="C198" s="4"/>
      <c r="D198" s="5"/>
      <c r="E198" s="45"/>
      <c r="F198" s="16"/>
      <c r="H198"/>
      <c r="I198"/>
    </row>
    <row r="199" spans="2:9" s="8" customFormat="1" ht="12.75">
      <c r="B199" s="4"/>
      <c r="C199" s="4"/>
      <c r="D199" s="5"/>
      <c r="E199" s="45"/>
      <c r="F199" s="16"/>
      <c r="H199"/>
      <c r="I199"/>
    </row>
    <row r="200" spans="2:9" s="8" customFormat="1" ht="12.75">
      <c r="B200" s="4"/>
      <c r="C200" s="4"/>
      <c r="D200" s="5"/>
      <c r="E200" s="45"/>
      <c r="F200" s="16"/>
      <c r="H200"/>
      <c r="I200"/>
    </row>
    <row r="201" spans="2:9" s="8" customFormat="1" ht="12.75">
      <c r="B201" s="4"/>
      <c r="C201" s="4"/>
      <c r="D201" s="5"/>
      <c r="E201" s="45"/>
      <c r="F201" s="16"/>
      <c r="H201"/>
      <c r="I201"/>
    </row>
    <row r="202" spans="2:9" s="8" customFormat="1" ht="12.75">
      <c r="B202" s="4"/>
      <c r="C202" s="4"/>
      <c r="D202" s="5"/>
      <c r="E202" s="45"/>
      <c r="F202" s="16"/>
      <c r="H202"/>
      <c r="I202"/>
    </row>
    <row r="203" spans="2:9" s="8" customFormat="1" ht="12.75">
      <c r="B203" s="4"/>
      <c r="C203" s="4"/>
      <c r="D203" s="5"/>
      <c r="E203" s="45"/>
      <c r="F203" s="16"/>
      <c r="H203"/>
      <c r="I203"/>
    </row>
    <row r="204" spans="2:9" s="8" customFormat="1" ht="12.75">
      <c r="B204" s="4"/>
      <c r="C204" s="4"/>
      <c r="D204" s="5"/>
      <c r="E204" s="45"/>
      <c r="F204" s="16"/>
      <c r="H204"/>
      <c r="I204"/>
    </row>
    <row r="205" spans="2:9" s="8" customFormat="1" ht="12.75">
      <c r="B205" s="4"/>
      <c r="C205" s="4"/>
      <c r="D205" s="5"/>
      <c r="E205" s="45"/>
      <c r="F205" s="16"/>
      <c r="H205"/>
      <c r="I205"/>
    </row>
    <row r="206" spans="2:9" s="8" customFormat="1" ht="12.75">
      <c r="B206" s="4"/>
      <c r="C206" s="4"/>
      <c r="D206" s="5"/>
      <c r="E206" s="45"/>
      <c r="F206" s="16"/>
      <c r="H206"/>
      <c r="I206"/>
    </row>
    <row r="207" spans="2:9" s="8" customFormat="1" ht="12.75">
      <c r="B207" s="4"/>
      <c r="C207" s="4"/>
      <c r="D207" s="5"/>
      <c r="E207" s="45"/>
      <c r="F207" s="16"/>
      <c r="H207"/>
      <c r="I207"/>
    </row>
    <row r="208" spans="2:9" s="8" customFormat="1" ht="12.75">
      <c r="B208" s="4"/>
      <c r="C208" s="4"/>
      <c r="D208" s="5"/>
      <c r="E208" s="45"/>
      <c r="F208" s="16"/>
      <c r="H208"/>
      <c r="I208"/>
    </row>
    <row r="209" spans="2:9" s="8" customFormat="1" ht="12.75">
      <c r="B209" s="4"/>
      <c r="C209" s="4"/>
      <c r="D209" s="5"/>
      <c r="E209" s="45"/>
      <c r="F209" s="16"/>
      <c r="H209"/>
      <c r="I209"/>
    </row>
    <row r="210" spans="2:9" s="8" customFormat="1" ht="12.75">
      <c r="B210" s="4"/>
      <c r="C210" s="4"/>
      <c r="D210" s="5"/>
      <c r="E210" s="45"/>
      <c r="F210" s="16"/>
      <c r="H210"/>
      <c r="I210"/>
    </row>
    <row r="211" spans="2:9" s="8" customFormat="1" ht="12.75">
      <c r="B211" s="4"/>
      <c r="C211" s="4"/>
      <c r="D211" s="5"/>
      <c r="E211" s="45"/>
      <c r="F211" s="16"/>
      <c r="H211"/>
      <c r="I211"/>
    </row>
    <row r="212" spans="2:9" s="8" customFormat="1" ht="12.75">
      <c r="B212" s="4"/>
      <c r="C212" s="4"/>
      <c r="D212" s="5"/>
      <c r="E212" s="45"/>
      <c r="F212" s="16"/>
      <c r="H212"/>
      <c r="I212"/>
    </row>
    <row r="213" spans="2:9" s="8" customFormat="1" ht="12.75">
      <c r="B213" s="4"/>
      <c r="C213" s="4"/>
      <c r="D213" s="5"/>
      <c r="E213" s="45"/>
      <c r="F213" s="16"/>
      <c r="H213"/>
      <c r="I213"/>
    </row>
    <row r="214" spans="2:9" s="8" customFormat="1" ht="12.75">
      <c r="B214" s="4"/>
      <c r="C214" s="4"/>
      <c r="D214" s="5"/>
      <c r="E214" s="45"/>
      <c r="F214" s="16"/>
      <c r="H214"/>
      <c r="I214"/>
    </row>
  </sheetData>
  <sheetProtection/>
  <mergeCells count="30">
    <mergeCell ref="B3:G3"/>
    <mergeCell ref="B5:D5"/>
    <mergeCell ref="C6:D6"/>
    <mergeCell ref="C11:D11"/>
    <mergeCell ref="C13:D13"/>
    <mergeCell ref="C17:D17"/>
    <mergeCell ref="B24:D24"/>
    <mergeCell ref="B26:D26"/>
    <mergeCell ref="C27:D27"/>
    <mergeCell ref="C30:D30"/>
    <mergeCell ref="C42:D42"/>
    <mergeCell ref="C45:D45"/>
    <mergeCell ref="C49:D49"/>
    <mergeCell ref="C53:D53"/>
    <mergeCell ref="C55:D55"/>
    <mergeCell ref="C57:D57"/>
    <mergeCell ref="C59:D59"/>
    <mergeCell ref="B65:D65"/>
    <mergeCell ref="B67:D67"/>
    <mergeCell ref="B69:D69"/>
    <mergeCell ref="C70:D70"/>
    <mergeCell ref="C73:D73"/>
    <mergeCell ref="B76:D76"/>
    <mergeCell ref="B78:D78"/>
    <mergeCell ref="C79:D79"/>
    <mergeCell ref="C82:D82"/>
    <mergeCell ref="B85:D85"/>
    <mergeCell ref="B87:D87"/>
    <mergeCell ref="C89:D89"/>
    <mergeCell ref="C93:D93"/>
  </mergeCells>
  <printOptions horizontalCentered="1"/>
  <pageMargins left="0.4724409448818898" right="0.5511811023622047" top="0.8661417322834646" bottom="0.9448818897637796" header="0.4724409448818898" footer="0.5118110236220472"/>
  <pageSetup horizontalDpi="600" verticalDpi="600" orientation="portrait" paperSize="9" scale="88" r:id="rId1"/>
  <headerFooter alignWithMargins="0">
    <oddHeader>&amp;L&amp;8AZIENDA PUBBLICA DI SERVIZI ALLA PERSONA "GIORGIO GASPARINI" DI VIGNOLA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utente</cp:lastModifiedBy>
  <dcterms:created xsi:type="dcterms:W3CDTF">2016-04-26T07:20:32Z</dcterms:created>
  <dcterms:modified xsi:type="dcterms:W3CDTF">2017-03-29T11:24:14Z</dcterms:modified>
  <cp:category/>
  <cp:version/>
  <cp:contentType/>
  <cp:contentStatus/>
</cp:coreProperties>
</file>